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3_DALA\"/>
    </mc:Choice>
  </mc:AlternateContent>
  <bookViews>
    <workbookView xWindow="240" yWindow="60" windowWidth="12300" windowHeight="7305"/>
  </bookViews>
  <sheets>
    <sheet name="diagramma" sheetId="8" r:id="rId1"/>
    <sheet name="skaits" sheetId="6" r:id="rId2"/>
    <sheet name="pieaugums" sheetId="7" r:id="rId3"/>
    <sheet name="CFL" sheetId="4" r:id="rId4"/>
    <sheet name="LED" sheetId="1" r:id="rId5"/>
    <sheet name="elementi" sheetId="5" r:id="rId6"/>
  </sheets>
  <definedNames>
    <definedName name="_xlnm._FilterDatabase" localSheetId="3" hidden="1">CFL!$A$4:$F$137</definedName>
    <definedName name="_xlnm._FilterDatabase" localSheetId="4" hidden="1">LED!$A$4:$F$287</definedName>
    <definedName name="Element">#REF!</definedName>
  </definedNames>
  <calcPr calcId="162913"/>
</workbook>
</file>

<file path=xl/calcChain.xml><?xml version="1.0" encoding="utf-8"?>
<calcChain xmlns="http://schemas.openxmlformats.org/spreadsheetml/2006/main">
  <c r="K6" i="4" l="1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L5" i="1" l="1"/>
  <c r="P5" i="5"/>
  <c r="P8" i="5" s="1"/>
  <c r="P11" i="5" s="1"/>
  <c r="P14" i="5" s="1"/>
  <c r="P17" i="5" s="1"/>
  <c r="P6" i="5"/>
  <c r="P7" i="5"/>
  <c r="P9" i="5"/>
  <c r="P10" i="5"/>
  <c r="P13" i="5" s="1"/>
  <c r="P16" i="5" s="1"/>
  <c r="P19" i="5" s="1"/>
  <c r="P22" i="5" s="1"/>
  <c r="P25" i="5" s="1"/>
  <c r="P28" i="5" s="1"/>
  <c r="P31" i="5" s="1"/>
  <c r="P12" i="5"/>
  <c r="P15" i="5" s="1"/>
  <c r="P18" i="5" s="1"/>
  <c r="P21" i="5" s="1"/>
  <c r="P24" i="5" s="1"/>
  <c r="P27" i="5" s="1"/>
  <c r="P20" i="5"/>
  <c r="P23" i="5" s="1"/>
  <c r="P26" i="5" s="1"/>
  <c r="P29" i="5" s="1"/>
  <c r="P32" i="5" s="1"/>
  <c r="P35" i="5" s="1"/>
  <c r="P38" i="5" s="1"/>
  <c r="P41" i="5" s="1"/>
  <c r="P44" i="5" s="1"/>
  <c r="P47" i="5" s="1"/>
  <c r="P50" i="5" s="1"/>
  <c r="P53" i="5" s="1"/>
  <c r="P56" i="5" s="1"/>
  <c r="P59" i="5" s="1"/>
  <c r="P62" i="5" s="1"/>
  <c r="P65" i="5" s="1"/>
  <c r="P68" i="5" s="1"/>
  <c r="P71" i="5" s="1"/>
  <c r="P74" i="5" s="1"/>
  <c r="P77" i="5" s="1"/>
  <c r="P80" i="5" s="1"/>
  <c r="P30" i="5"/>
  <c r="P33" i="5"/>
  <c r="P36" i="5" s="1"/>
  <c r="P39" i="5" s="1"/>
  <c r="P42" i="5" s="1"/>
  <c r="P45" i="5" s="1"/>
  <c r="P48" i="5" s="1"/>
  <c r="P34" i="5"/>
  <c r="P37" i="5"/>
  <c r="P40" i="5" s="1"/>
  <c r="P43" i="5" s="1"/>
  <c r="P46" i="5" s="1"/>
  <c r="P49" i="5" s="1"/>
  <c r="P52" i="5" s="1"/>
  <c r="P51" i="5"/>
  <c r="P54" i="5"/>
  <c r="P55" i="5"/>
  <c r="P58" i="5" s="1"/>
  <c r="P61" i="5" s="1"/>
  <c r="P64" i="5" s="1"/>
  <c r="P67" i="5" s="1"/>
  <c r="P70" i="5" s="1"/>
  <c r="P73" i="5" s="1"/>
  <c r="P76" i="5" s="1"/>
  <c r="P79" i="5" s="1"/>
  <c r="P82" i="5" s="1"/>
  <c r="P85" i="5" s="1"/>
  <c r="P88" i="5" s="1"/>
  <c r="P91" i="5" s="1"/>
  <c r="P94" i="5" s="1"/>
  <c r="P97" i="5" s="1"/>
  <c r="P100" i="5" s="1"/>
  <c r="P103" i="5" s="1"/>
  <c r="P106" i="5" s="1"/>
  <c r="P109" i="5" s="1"/>
  <c r="P112" i="5" s="1"/>
  <c r="P115" i="5" s="1"/>
  <c r="P57" i="5"/>
  <c r="P60" i="5" s="1"/>
  <c r="P63" i="5" s="1"/>
  <c r="P66" i="5" s="1"/>
  <c r="P69" i="5" s="1"/>
  <c r="P72" i="5" s="1"/>
  <c r="P75" i="5" s="1"/>
  <c r="P78" i="5" s="1"/>
  <c r="P81" i="5" s="1"/>
  <c r="P83" i="5"/>
  <c r="P84" i="5"/>
  <c r="P86" i="5"/>
  <c r="P89" i="5"/>
  <c r="P92" i="5" s="1"/>
  <c r="P95" i="5" s="1"/>
  <c r="P98" i="5" s="1"/>
  <c r="P101" i="5" s="1"/>
  <c r="P104" i="5" s="1"/>
  <c r="P107" i="5" s="1"/>
  <c r="P110" i="5" s="1"/>
  <c r="P113" i="5" s="1"/>
  <c r="P87" i="5"/>
  <c r="P90" i="5" s="1"/>
  <c r="P93" i="5" s="1"/>
  <c r="P96" i="5" s="1"/>
  <c r="P99" i="5" s="1"/>
  <c r="P102" i="5" s="1"/>
  <c r="P105" i="5" s="1"/>
  <c r="P108" i="5" s="1"/>
  <c r="P111" i="5" s="1"/>
  <c r="P114" i="5" s="1"/>
  <c r="D2" i="1"/>
  <c r="J2" i="1"/>
  <c r="D2" i="4"/>
  <c r="K5" i="4" s="1"/>
  <c r="L5" i="4"/>
  <c r="K2" i="4"/>
  <c r="K9" i="1" l="1"/>
  <c r="K17" i="1"/>
  <c r="K25" i="1"/>
  <c r="K33" i="1"/>
  <c r="K41" i="1"/>
  <c r="K49" i="1"/>
  <c r="K57" i="1"/>
  <c r="K65" i="1"/>
  <c r="K73" i="1"/>
  <c r="K81" i="1"/>
  <c r="K89" i="1"/>
  <c r="K97" i="1"/>
  <c r="K105" i="1"/>
  <c r="K113" i="1"/>
  <c r="K121" i="1"/>
  <c r="K129" i="1"/>
  <c r="K137" i="1"/>
  <c r="K145" i="1"/>
  <c r="K153" i="1"/>
  <c r="K161" i="1"/>
  <c r="K169" i="1"/>
  <c r="K177" i="1"/>
  <c r="K185" i="1"/>
  <c r="K193" i="1"/>
  <c r="K201" i="1"/>
  <c r="K209" i="1"/>
  <c r="K217" i="1"/>
  <c r="K225" i="1"/>
  <c r="K233" i="1"/>
  <c r="K241" i="1"/>
  <c r="K249" i="1"/>
  <c r="K257" i="1"/>
  <c r="K265" i="1"/>
  <c r="K273" i="1"/>
  <c r="K281" i="1"/>
  <c r="K43" i="1"/>
  <c r="K75" i="1"/>
  <c r="K107" i="1"/>
  <c r="K131" i="1"/>
  <c r="K155" i="1"/>
  <c r="K179" i="1"/>
  <c r="K195" i="1"/>
  <c r="K219" i="1"/>
  <c r="K235" i="1"/>
  <c r="K259" i="1"/>
  <c r="K283" i="1"/>
  <c r="K12" i="1"/>
  <c r="K28" i="1"/>
  <c r="K44" i="1"/>
  <c r="K68" i="1"/>
  <c r="K92" i="1"/>
  <c r="K108" i="1"/>
  <c r="K132" i="1"/>
  <c r="K156" i="1"/>
  <c r="K180" i="1"/>
  <c r="K204" i="1"/>
  <c r="K220" i="1"/>
  <c r="K244" i="1"/>
  <c r="K268" i="1"/>
  <c r="K10" i="1"/>
  <c r="K18" i="1"/>
  <c r="K26" i="1"/>
  <c r="K34" i="1"/>
  <c r="K42" i="1"/>
  <c r="K50" i="1"/>
  <c r="K58" i="1"/>
  <c r="K66" i="1"/>
  <c r="K74" i="1"/>
  <c r="K82" i="1"/>
  <c r="K90" i="1"/>
  <c r="K98" i="1"/>
  <c r="K106" i="1"/>
  <c r="K114" i="1"/>
  <c r="K122" i="1"/>
  <c r="K130" i="1"/>
  <c r="K138" i="1"/>
  <c r="K146" i="1"/>
  <c r="K154" i="1"/>
  <c r="K162" i="1"/>
  <c r="K170" i="1"/>
  <c r="K178" i="1"/>
  <c r="K186" i="1"/>
  <c r="K194" i="1"/>
  <c r="K202" i="1"/>
  <c r="K210" i="1"/>
  <c r="K218" i="1"/>
  <c r="K226" i="1"/>
  <c r="K234" i="1"/>
  <c r="K242" i="1"/>
  <c r="K250" i="1"/>
  <c r="K258" i="1"/>
  <c r="K266" i="1"/>
  <c r="K274" i="1"/>
  <c r="K282" i="1"/>
  <c r="K11" i="1"/>
  <c r="K19" i="1"/>
  <c r="K27" i="1"/>
  <c r="K35" i="1"/>
  <c r="K51" i="1"/>
  <c r="K59" i="1"/>
  <c r="K67" i="1"/>
  <c r="K83" i="1"/>
  <c r="K91" i="1"/>
  <c r="K99" i="1"/>
  <c r="K115" i="1"/>
  <c r="K123" i="1"/>
  <c r="K139" i="1"/>
  <c r="K147" i="1"/>
  <c r="K163" i="1"/>
  <c r="K171" i="1"/>
  <c r="K187" i="1"/>
  <c r="K203" i="1"/>
  <c r="K211" i="1"/>
  <c r="K227" i="1"/>
  <c r="K243" i="1"/>
  <c r="K251" i="1"/>
  <c r="K267" i="1"/>
  <c r="K275" i="1"/>
  <c r="K20" i="1"/>
  <c r="K36" i="1"/>
  <c r="K52" i="1"/>
  <c r="K60" i="1"/>
  <c r="K76" i="1"/>
  <c r="K84" i="1"/>
  <c r="K100" i="1"/>
  <c r="K116" i="1"/>
  <c r="K124" i="1"/>
  <c r="K140" i="1"/>
  <c r="K148" i="1"/>
  <c r="K164" i="1"/>
  <c r="K172" i="1"/>
  <c r="K188" i="1"/>
  <c r="K196" i="1"/>
  <c r="K212" i="1"/>
  <c r="K228" i="1"/>
  <c r="K236" i="1"/>
  <c r="K252" i="1"/>
  <c r="K260" i="1"/>
  <c r="K276" i="1"/>
  <c r="K284" i="1"/>
  <c r="K13" i="1"/>
  <c r="K21" i="1"/>
  <c r="K29" i="1"/>
  <c r="K15" i="1"/>
  <c r="K37" i="1"/>
  <c r="K53" i="1"/>
  <c r="K69" i="1"/>
  <c r="K85" i="1"/>
  <c r="K101" i="1"/>
  <c r="K117" i="1"/>
  <c r="K133" i="1"/>
  <c r="K149" i="1"/>
  <c r="K165" i="1"/>
  <c r="K181" i="1"/>
  <c r="K197" i="1"/>
  <c r="K213" i="1"/>
  <c r="K229" i="1"/>
  <c r="K245" i="1"/>
  <c r="K261" i="1"/>
  <c r="K277" i="1"/>
  <c r="K215" i="1"/>
  <c r="K263" i="1"/>
  <c r="K23" i="1"/>
  <c r="K56" i="1"/>
  <c r="K88" i="1"/>
  <c r="K120" i="1"/>
  <c r="K152" i="1"/>
  <c r="K184" i="1"/>
  <c r="K216" i="1"/>
  <c r="K248" i="1"/>
  <c r="K280" i="1"/>
  <c r="K24" i="1"/>
  <c r="K61" i="1"/>
  <c r="K93" i="1"/>
  <c r="K125" i="1"/>
  <c r="K157" i="1"/>
  <c r="K189" i="1"/>
  <c r="K221" i="1"/>
  <c r="K253" i="1"/>
  <c r="K285" i="1"/>
  <c r="K94" i="1"/>
  <c r="K142" i="1"/>
  <c r="K190" i="1"/>
  <c r="K222" i="1"/>
  <c r="K254" i="1"/>
  <c r="K286" i="1"/>
  <c r="K47" i="1"/>
  <c r="K95" i="1"/>
  <c r="K127" i="1"/>
  <c r="K159" i="1"/>
  <c r="K191" i="1"/>
  <c r="K223" i="1"/>
  <c r="K255" i="1"/>
  <c r="K287" i="1"/>
  <c r="K176" i="1"/>
  <c r="K240" i="1"/>
  <c r="K5" i="1"/>
  <c r="K16" i="1"/>
  <c r="K38" i="1"/>
  <c r="K54" i="1"/>
  <c r="K70" i="1"/>
  <c r="K86" i="1"/>
  <c r="K102" i="1"/>
  <c r="K118" i="1"/>
  <c r="K134" i="1"/>
  <c r="K150" i="1"/>
  <c r="K166" i="1"/>
  <c r="K182" i="1"/>
  <c r="K198" i="1"/>
  <c r="K214" i="1"/>
  <c r="K230" i="1"/>
  <c r="K246" i="1"/>
  <c r="K262" i="1"/>
  <c r="K278" i="1"/>
  <c r="K22" i="1"/>
  <c r="K39" i="1"/>
  <c r="K55" i="1"/>
  <c r="K71" i="1"/>
  <c r="K87" i="1"/>
  <c r="K103" i="1"/>
  <c r="K119" i="1"/>
  <c r="K135" i="1"/>
  <c r="K151" i="1"/>
  <c r="K167" i="1"/>
  <c r="K183" i="1"/>
  <c r="K199" i="1"/>
  <c r="K231" i="1"/>
  <c r="K247" i="1"/>
  <c r="K279" i="1"/>
  <c r="K40" i="1"/>
  <c r="K72" i="1"/>
  <c r="K104" i="1"/>
  <c r="K136" i="1"/>
  <c r="K168" i="1"/>
  <c r="K200" i="1"/>
  <c r="K232" i="1"/>
  <c r="K264" i="1"/>
  <c r="K6" i="1"/>
  <c r="K45" i="1"/>
  <c r="K77" i="1"/>
  <c r="K109" i="1"/>
  <c r="K141" i="1"/>
  <c r="K173" i="1"/>
  <c r="K205" i="1"/>
  <c r="K237" i="1"/>
  <c r="K269" i="1"/>
  <c r="K7" i="1"/>
  <c r="K30" i="1"/>
  <c r="K46" i="1"/>
  <c r="K62" i="1"/>
  <c r="K78" i="1"/>
  <c r="K110" i="1"/>
  <c r="K126" i="1"/>
  <c r="K158" i="1"/>
  <c r="K174" i="1"/>
  <c r="K206" i="1"/>
  <c r="K238" i="1"/>
  <c r="K270" i="1"/>
  <c r="K8" i="1"/>
  <c r="K31" i="1"/>
  <c r="K63" i="1"/>
  <c r="K79" i="1"/>
  <c r="K111" i="1"/>
  <c r="K143" i="1"/>
  <c r="K175" i="1"/>
  <c r="K207" i="1"/>
  <c r="K239" i="1"/>
  <c r="K271" i="1"/>
  <c r="K14" i="1"/>
  <c r="K32" i="1"/>
  <c r="K48" i="1"/>
  <c r="K64" i="1"/>
  <c r="K80" i="1"/>
  <c r="K96" i="1"/>
  <c r="K112" i="1"/>
  <c r="K128" i="1"/>
  <c r="K144" i="1"/>
  <c r="K160" i="1"/>
  <c r="K192" i="1"/>
  <c r="K208" i="1"/>
  <c r="K224" i="1"/>
  <c r="K256" i="1"/>
  <c r="K272" i="1"/>
</calcChain>
</file>

<file path=xl/sharedStrings.xml><?xml version="1.0" encoding="utf-8"?>
<sst xmlns="http://schemas.openxmlformats.org/spreadsheetml/2006/main" count="1275" uniqueCount="893">
  <si>
    <t>FE151A-GU24 23S</t>
  </si>
  <si>
    <t>YK518 7W 2700K</t>
  </si>
  <si>
    <t>YKA60B1-8W-D</t>
  </si>
  <si>
    <t>YKA60G1-12W-D</t>
  </si>
  <si>
    <t>YKA60G1-7.5W-D</t>
  </si>
  <si>
    <t>YKA60J2-6.5W</t>
  </si>
  <si>
    <t>YKLCE03A-Clear</t>
  </si>
  <si>
    <t>YKLGE03A-Frost</t>
  </si>
  <si>
    <t>YKMR16C1-4W</t>
  </si>
  <si>
    <t>YKPAR38B1-17W</t>
  </si>
  <si>
    <t>YKPAR38B1-17W(40D)</t>
  </si>
  <si>
    <t>YKPAR38B1-17W(V2)</t>
  </si>
  <si>
    <t>YK172 7W 2700K</t>
  </si>
  <si>
    <t>YK172 7W 3000K</t>
  </si>
  <si>
    <t>YK512 19W 5000K</t>
  </si>
  <si>
    <t>YK512 19W 6500K</t>
  </si>
  <si>
    <t>YK522 19W 2700K</t>
  </si>
  <si>
    <t>Twist</t>
  </si>
  <si>
    <t>YP-GU24-13</t>
  </si>
  <si>
    <t>ZYLEDF-NDA3.5 E26</t>
  </si>
  <si>
    <t>ZYLEDF-NDA7 E26</t>
  </si>
  <si>
    <t>ZYLEDF-P38-12W</t>
  </si>
  <si>
    <t>LED7E26PAR1627KNFL</t>
  </si>
  <si>
    <t>LED7E26PAR1630KFL</t>
  </si>
  <si>
    <t>LED8E26A1927K</t>
  </si>
  <si>
    <t>LED8E26A1930K</t>
  </si>
  <si>
    <t>LED8E26A1941K</t>
  </si>
  <si>
    <t>LED9E26P2027KFL</t>
  </si>
  <si>
    <t>LED9E26P2027KNFL</t>
  </si>
  <si>
    <t>LED9E26P2030KFL</t>
  </si>
  <si>
    <t>LED9E26P2030KNFL</t>
  </si>
  <si>
    <t>LED9E26P2041KFL</t>
  </si>
  <si>
    <t>LED9E26P2041KFLB</t>
  </si>
  <si>
    <t>LED9E26P2041KNFL</t>
  </si>
  <si>
    <t>LED9E26P2041KNFLB</t>
  </si>
  <si>
    <t>279364</t>
  </si>
  <si>
    <t>ECOT09 5K</t>
  </si>
  <si>
    <t>ER3015 3.5K</t>
  </si>
  <si>
    <t>ALP-A60-7-5W</t>
  </si>
  <si>
    <t>WP24SDIM</t>
  </si>
  <si>
    <t>SBL-13AF</t>
  </si>
  <si>
    <t>A1-D12W</t>
  </si>
  <si>
    <t>A1-D6W</t>
  </si>
  <si>
    <t>A-D7W</t>
  </si>
  <si>
    <t>SSE-15/T-2</t>
  </si>
  <si>
    <t>SSE-24/T2</t>
  </si>
  <si>
    <t>DGL-14W</t>
  </si>
  <si>
    <t>A22131CA1-10</t>
  </si>
  <si>
    <t>A23181CA2-10</t>
  </si>
  <si>
    <t>68942</t>
  </si>
  <si>
    <t>76023</t>
  </si>
  <si>
    <t>760232</t>
  </si>
  <si>
    <t>18911</t>
  </si>
  <si>
    <t>2131465K</t>
  </si>
  <si>
    <t>28913</t>
  </si>
  <si>
    <t>2891851K</t>
  </si>
  <si>
    <t>28927M35K</t>
  </si>
  <si>
    <t>33109SP30K</t>
  </si>
  <si>
    <t>33113SP30K</t>
  </si>
  <si>
    <t>33113SP50K</t>
  </si>
  <si>
    <t>48905C</t>
  </si>
  <si>
    <t>4T223</t>
  </si>
  <si>
    <t>78909DL</t>
  </si>
  <si>
    <t>78909DL3</t>
  </si>
  <si>
    <t>CAN68923</t>
  </si>
  <si>
    <t>CAN689233</t>
  </si>
  <si>
    <t>CAN689234</t>
  </si>
  <si>
    <t>CAN68923DLB2</t>
  </si>
  <si>
    <t>CAN68968</t>
  </si>
  <si>
    <t>CAN69032</t>
  </si>
  <si>
    <t>415125</t>
  </si>
  <si>
    <t>415133</t>
  </si>
  <si>
    <t>EL/mdT 32W Dim</t>
  </si>
  <si>
    <t>EL/mdT 9W T2</t>
  </si>
  <si>
    <t>LED7GU10/D/30/ES</t>
  </si>
  <si>
    <t>LED7MR16/D/30/ES</t>
  </si>
  <si>
    <t>LED7PAR16/D/30/ES</t>
  </si>
  <si>
    <t>LED7PAR20/D/30/ES</t>
  </si>
  <si>
    <t>LED8A19/D/30/ES/ECO</t>
  </si>
  <si>
    <t>S9017</t>
  </si>
  <si>
    <t>A19D-11W-30NI</t>
  </si>
  <si>
    <t>A19D-7W-30SO</t>
  </si>
  <si>
    <t>BLDA10-T2Q 6500K</t>
  </si>
  <si>
    <t>BLQA08-T2</t>
  </si>
  <si>
    <t>BLQA08-T2 4000K</t>
  </si>
  <si>
    <t>BLQA08-T2 6500K</t>
  </si>
  <si>
    <t>BLQA10C-T3 A</t>
  </si>
  <si>
    <t>LED8PAR20/DIM/H/830/FL36/G2</t>
  </si>
  <si>
    <t>LED8PAR20/DIM/H/830/NFL25/G2</t>
  </si>
  <si>
    <t>YGA03A08-12W-830</t>
  </si>
  <si>
    <t>YGA03A08-17W-830</t>
  </si>
  <si>
    <t>AL-G60-120V-6W-30</t>
  </si>
  <si>
    <t>AL-G70-120V-8W-30</t>
  </si>
  <si>
    <t>HCC7WW-144</t>
  </si>
  <si>
    <t>MLS42GUWW</t>
  </si>
  <si>
    <t>SKC5EWW</t>
  </si>
  <si>
    <t>SKC7CWW-144</t>
  </si>
  <si>
    <t>SKR315FLCW</t>
  </si>
  <si>
    <t>2885026</t>
  </si>
  <si>
    <t>iPAR3827P21N</t>
  </si>
  <si>
    <t>iPAR3830161N</t>
  </si>
  <si>
    <t>iPAR3830101D</t>
  </si>
  <si>
    <t>iPAR3830161D</t>
  </si>
  <si>
    <t>xPAR38302514T3N</t>
  </si>
  <si>
    <t>iPAR3827221N</t>
  </si>
  <si>
    <t>iPAR3830101N</t>
  </si>
  <si>
    <t>iPAR3830221N</t>
  </si>
  <si>
    <t>ALCND 250L CSG DIM M60</t>
  </si>
  <si>
    <t>ALCND 250L FSG DIM M60</t>
  </si>
  <si>
    <t>ALGP 250L DIM M60</t>
  </si>
  <si>
    <t>ALGP 420L DIM M60</t>
  </si>
  <si>
    <t>ALGP 620L DIM M60</t>
  </si>
  <si>
    <t>ALSMR16 140L 40K M60</t>
  </si>
  <si>
    <t>ALSMR16 140L M60</t>
  </si>
  <si>
    <t>ALSP20 480L 40K DIM M60</t>
  </si>
  <si>
    <t>ALSP20 480L DIM M60</t>
  </si>
  <si>
    <t>ALSP20 530L 45 40K DIM M60</t>
  </si>
  <si>
    <t>ALSP20 530L 45 DIM M60</t>
  </si>
  <si>
    <t>ALSP30S 500L 40K DIM M24</t>
  </si>
  <si>
    <t>ALSP30S 500L DIM M24</t>
  </si>
  <si>
    <t>ALSP38 1200L 30K M24</t>
  </si>
  <si>
    <t>ALSP38 1200L 40K DIM M24</t>
  </si>
  <si>
    <t>ALSP38 1200L 40K M24</t>
  </si>
  <si>
    <t>ALSP38 1200L 45 30K M24</t>
  </si>
  <si>
    <t>ALSP38 1200L 45 40K DIM M24</t>
  </si>
  <si>
    <t>ALSP38 1200L 45 40K M24</t>
  </si>
  <si>
    <t>ALSP38 1200L 45 DIM M24</t>
  </si>
  <si>
    <t>ALSP38 1200L 45 M24</t>
  </si>
  <si>
    <t>ALSP38 1200L DIM M24</t>
  </si>
  <si>
    <t>ALSP38 1200L M24</t>
  </si>
  <si>
    <t>ALSP38 900L 40K R9 M24</t>
  </si>
  <si>
    <t>ALSP38 900L GU24 R9 M24</t>
  </si>
  <si>
    <t>ALSP38 900L R9 M24</t>
  </si>
  <si>
    <t>AACMMR162715</t>
  </si>
  <si>
    <t>AACMMR162725</t>
  </si>
  <si>
    <t>AACMMR163015</t>
  </si>
  <si>
    <t>OP-R4-42W</t>
  </si>
  <si>
    <t>HTPD2025/40K</t>
  </si>
  <si>
    <t>ES1001S20</t>
  </si>
  <si>
    <t>Advanced LED-G60</t>
  </si>
  <si>
    <t>Advanced LED-G70</t>
  </si>
  <si>
    <t>Advanced LED-PAR30</t>
  </si>
  <si>
    <t>Advanced LED-PAR38</t>
  </si>
  <si>
    <t>LED6MR16/NFL/WW</t>
  </si>
  <si>
    <t>LED9A19/DIM/27K</t>
  </si>
  <si>
    <t>A470L-A8</t>
  </si>
  <si>
    <t>A470L-A5</t>
  </si>
  <si>
    <t>A470L-A5R</t>
  </si>
  <si>
    <t>LED-4220</t>
  </si>
  <si>
    <t>LED-5220</t>
  </si>
  <si>
    <t>E912DC-E26-7-835</t>
  </si>
  <si>
    <t>2827</t>
  </si>
  <si>
    <t>EL-13541</t>
  </si>
  <si>
    <t>EL-23527</t>
  </si>
  <si>
    <t>UA1907278DC400</t>
  </si>
  <si>
    <t>UA1910278DC400</t>
  </si>
  <si>
    <t>UP3817278DC500</t>
  </si>
  <si>
    <t>UR2007278DC400</t>
  </si>
  <si>
    <t>UR3013278DC400</t>
  </si>
  <si>
    <t>A19-L450-C30-O</t>
  </si>
  <si>
    <t>JRP13 2700K</t>
  </si>
  <si>
    <t>JRP13 3000K</t>
  </si>
  <si>
    <t>TLHTP10A1NW1301</t>
  </si>
  <si>
    <t>MSG13W</t>
  </si>
  <si>
    <t>YK512 19W 2700K</t>
  </si>
  <si>
    <t>YK512 19W 3500K</t>
  </si>
  <si>
    <t>ALVA-40A19E26-30WW</t>
  </si>
  <si>
    <t>G241327</t>
  </si>
  <si>
    <t>USMR16-HP5DV25</t>
  </si>
  <si>
    <t>40W/ELS/1</t>
  </si>
  <si>
    <t>9W/ELC1</t>
  </si>
  <si>
    <t>9W/ELS-GU/41K</t>
  </si>
  <si>
    <t>T207120FS</t>
  </si>
  <si>
    <t>144734</t>
  </si>
  <si>
    <t>151916</t>
  </si>
  <si>
    <t>151917</t>
  </si>
  <si>
    <t>643179</t>
  </si>
  <si>
    <t>HLT3C07W/B2700K</t>
  </si>
  <si>
    <t>HLT4S15/26/40W</t>
  </si>
  <si>
    <t>XEU38-24T 2700K</t>
  </si>
  <si>
    <t>ELS-MGU2413</t>
  </si>
  <si>
    <t>F624</t>
  </si>
  <si>
    <t>T3 ELS-M7 E26</t>
  </si>
  <si>
    <t>JLAL-DIM-10 2700K</t>
  </si>
  <si>
    <t>JLAL-DIM-II-8</t>
  </si>
  <si>
    <t>JLS T2 GU24 23W</t>
  </si>
  <si>
    <t>SSS30</t>
  </si>
  <si>
    <t>10010-27</t>
  </si>
  <si>
    <t>10010-35</t>
  </si>
  <si>
    <t>10010-65</t>
  </si>
  <si>
    <t>12010-27</t>
  </si>
  <si>
    <t>12010-35</t>
  </si>
  <si>
    <t>12010-65</t>
  </si>
  <si>
    <t>12110-65</t>
  </si>
  <si>
    <t>15010-27</t>
  </si>
  <si>
    <t>YDJ-25D/1</t>
  </si>
  <si>
    <t>ALED-MR16-5W</t>
  </si>
  <si>
    <t>ALED-A19-12W</t>
  </si>
  <si>
    <t>ALED-PAR30D-10W</t>
  </si>
  <si>
    <t>ALED-PAR38D-15W</t>
  </si>
  <si>
    <t>ALED-R20-6W</t>
  </si>
  <si>
    <t>LED9A19/830</t>
  </si>
  <si>
    <t>LED20DP38V827/BK</t>
  </si>
  <si>
    <t>LED20DP38V830/12</t>
  </si>
  <si>
    <t>LED20DP38V830/25</t>
  </si>
  <si>
    <t>LED20DP38V830/40</t>
  </si>
  <si>
    <t>LED20DP38V840/12</t>
  </si>
  <si>
    <t>LED20DP38V840/25</t>
  </si>
  <si>
    <t>LED20DP38V840/40</t>
  </si>
  <si>
    <t>LED20P38S830/25</t>
  </si>
  <si>
    <t>LED20P38S830/40</t>
  </si>
  <si>
    <t>LED26DP38S830/12</t>
  </si>
  <si>
    <t>LED26DP38S830/25</t>
  </si>
  <si>
    <t>LED26DP38S830/40</t>
  </si>
  <si>
    <t>LED26DP38S840/40</t>
  </si>
  <si>
    <t>LED26DP38S-FL/TP</t>
  </si>
  <si>
    <t>LED2CAC-C</t>
  </si>
  <si>
    <t>LED2CAC-F</t>
  </si>
  <si>
    <t>LED2CAC-IO-830/F</t>
  </si>
  <si>
    <t>LED2CAC-IO-840/F</t>
  </si>
  <si>
    <t>LED2CAC-IO-F/CDN</t>
  </si>
  <si>
    <t>LED2CAC-IO-F/TP</t>
  </si>
  <si>
    <t>LED2CAM-C</t>
  </si>
  <si>
    <t>LED2CAM-F</t>
  </si>
  <si>
    <t>LED2CAM-IO-830/F</t>
  </si>
  <si>
    <t>LED2CAM-IO-840/F</t>
  </si>
  <si>
    <t>LED2CAM-IO-F/TP</t>
  </si>
  <si>
    <t>LED2DCAC-C</t>
  </si>
  <si>
    <t>LED2DCAC-C/827</t>
  </si>
  <si>
    <t>LED2DCAC-F</t>
  </si>
  <si>
    <t>LED2DCAC-F/827</t>
  </si>
  <si>
    <t>LED2DCAM-C</t>
  </si>
  <si>
    <t>LED2DCAM-C/827</t>
  </si>
  <si>
    <t>LED2DCAM-F</t>
  </si>
  <si>
    <t>LED2DCAM-F/827</t>
  </si>
  <si>
    <t>LED2G16C-C</t>
  </si>
  <si>
    <t>LED2G16C-W</t>
  </si>
  <si>
    <t>LED2G16M-C</t>
  </si>
  <si>
    <t>LED2G16M-W</t>
  </si>
  <si>
    <t>LED2G25M-C</t>
  </si>
  <si>
    <t>LED2G25M-W</t>
  </si>
  <si>
    <t>LED3DCAC-C/TP</t>
  </si>
  <si>
    <t>LED3DCAC-C/TPCDN</t>
  </si>
  <si>
    <t>LED3DCAM-C/TP</t>
  </si>
  <si>
    <t>LED3DCAM-C/TPCDN</t>
  </si>
  <si>
    <t>LED4DCAC-F/TP</t>
  </si>
  <si>
    <t>LED4DCAC-F/TPCDN</t>
  </si>
  <si>
    <t>LED4DCAM-F/TP</t>
  </si>
  <si>
    <t>LED4DCAM-F/TPCDN</t>
  </si>
  <si>
    <t>LED4DG16C-C/TP</t>
  </si>
  <si>
    <t>LED4DG16CC/TPCDN</t>
  </si>
  <si>
    <t>LED4DG16C-W/TP</t>
  </si>
  <si>
    <t>LED4DG16CW/TPCDN</t>
  </si>
  <si>
    <t>LED4DG25M-C/TP</t>
  </si>
  <si>
    <t>LED4DG25MCTPCDN</t>
  </si>
  <si>
    <t>LED4DG25M-W/TP</t>
  </si>
  <si>
    <t>LED4DG25M/WTPCDN</t>
  </si>
  <si>
    <t>LED4MR16E827/15</t>
  </si>
  <si>
    <t>LED4MR16E830/15</t>
  </si>
  <si>
    <t>LED4MR16S827/25</t>
  </si>
  <si>
    <t>LED4MR16S827/35</t>
  </si>
  <si>
    <t>LED4MR16S830/25</t>
  </si>
  <si>
    <t>LED4MR16S830/35</t>
  </si>
  <si>
    <t>LED5GU10S830/25</t>
  </si>
  <si>
    <t>LED5P16S830/25</t>
  </si>
  <si>
    <t>LED7DMR16/827/15</t>
  </si>
  <si>
    <t>LED7DMR16/827/25</t>
  </si>
  <si>
    <t>LED7DMR16/827/35</t>
  </si>
  <si>
    <t>LED7DMR16/830/15</t>
  </si>
  <si>
    <t>LED7DMR16/830/25</t>
  </si>
  <si>
    <t>LED7DMR16/830/35</t>
  </si>
  <si>
    <t>LED7DMR16840/15</t>
  </si>
  <si>
    <t>LED7DMR16840/25</t>
  </si>
  <si>
    <t>LED7DMR16840/35</t>
  </si>
  <si>
    <t>LED7DMR16D827/15</t>
  </si>
  <si>
    <t>LED7DMR16D827/25</t>
  </si>
  <si>
    <t>LED7DMR16D827/35</t>
  </si>
  <si>
    <t>LED7DMR16D830/15</t>
  </si>
  <si>
    <t>LED7DMR16D830/25</t>
  </si>
  <si>
    <t>LED7DMR16D830/35</t>
  </si>
  <si>
    <t>LED7DMR16D840/15</t>
  </si>
  <si>
    <t>LED7DMR16D840/25</t>
  </si>
  <si>
    <t>LED7DMR16D840/35</t>
  </si>
  <si>
    <t>LED7DP20B827/15</t>
  </si>
  <si>
    <t>LED7DP20B827/20</t>
  </si>
  <si>
    <t>LED7DP20B830/12</t>
  </si>
  <si>
    <t>LED7DP20B830/20</t>
  </si>
  <si>
    <t>LED7DP20S827/20, LED7DP20/NFL-L2</t>
  </si>
  <si>
    <t>LED7DP20S830/20</t>
  </si>
  <si>
    <t>LED7DP20W830/20</t>
  </si>
  <si>
    <t>LED7XDMR16827/25</t>
  </si>
  <si>
    <t>LED7XDMR16827/35</t>
  </si>
  <si>
    <t>LED7XDMR16830/25</t>
  </si>
  <si>
    <t>LED7XDMR16830/35</t>
  </si>
  <si>
    <t>LED7XDMR16D82725</t>
  </si>
  <si>
    <t>LED7XDMR16D82735</t>
  </si>
  <si>
    <t>LED7XDMR16D83025</t>
  </si>
  <si>
    <t>LED7XDMR16D83035</t>
  </si>
  <si>
    <t>LED9DA19/827</t>
  </si>
  <si>
    <t>LED9DA19/830</t>
  </si>
  <si>
    <t>LED9DA19/830/BTP</t>
  </si>
  <si>
    <t>P23SP-GU24/41</t>
  </si>
  <si>
    <t>LED18PAR38/DIM/827/FL40</t>
  </si>
  <si>
    <t>LED18PAR38/DIM/827/NFL25</t>
  </si>
  <si>
    <t>LED18PAR38/DIM/830/NFL25</t>
  </si>
  <si>
    <t>LED21PAR38/DIM/P/930/FL30</t>
  </si>
  <si>
    <t>LED21PAR38/DIM/P/930/FL30/CD</t>
  </si>
  <si>
    <t>LED21PAR38/DIM/P/930/FL30/HVP</t>
  </si>
  <si>
    <t>LED21PAR38/DIM/P/930/FL30/HVP/CD</t>
  </si>
  <si>
    <t>LED21PAR38/GU24/DIM/P/930/FL30</t>
  </si>
  <si>
    <t>LED6MR16/DIM/827/FL36</t>
  </si>
  <si>
    <t>LED6MR16/DIM/830/FL36</t>
  </si>
  <si>
    <t>LED6MR16/DIM/830/NFL25</t>
  </si>
  <si>
    <t>LED6MR16/DIM/830/NFL25/HVP</t>
  </si>
  <si>
    <t>LED8A19/DIM/O/827</t>
  </si>
  <si>
    <t>LED8A19/DIM/O/827/HVP</t>
  </si>
  <si>
    <t>LED8A19/DIM/O/827/HVP/CDN</t>
  </si>
  <si>
    <t>LED8G25/DIM/827/HVP</t>
  </si>
  <si>
    <t>LED8G25/DIM/F/827</t>
  </si>
  <si>
    <t>LED8G25/DIM/F/830</t>
  </si>
  <si>
    <t>LED8G25/DIM/F/830/HVP</t>
  </si>
  <si>
    <t>LED8G25/DIM/F/830/HVPC</t>
  </si>
  <si>
    <t>LED8PAR20/DIM/827/FL36</t>
  </si>
  <si>
    <t>LED8PAR20/DIM/830/FL36</t>
  </si>
  <si>
    <t>LED8/PAR20/DIM/830/NFL25</t>
  </si>
  <si>
    <t>LED8PAR20/DIM/830/NFL25/HVP</t>
  </si>
  <si>
    <t>LED8PAR20/DIM/H/827/FL36/G2</t>
  </si>
  <si>
    <t>LED8PAR20/DIM/H/827/NFL25/G2</t>
  </si>
  <si>
    <t>ET09MCL/CAN</t>
  </si>
  <si>
    <t>ET24SDIM</t>
  </si>
  <si>
    <t>L2FP3820D</t>
  </si>
  <si>
    <t>L2G258D</t>
  </si>
  <si>
    <t>L2GU106D</t>
  </si>
  <si>
    <t>IR30TF30ES</t>
  </si>
  <si>
    <t>E151AGU-23SC-B1</t>
  </si>
  <si>
    <t>E518-7CW-B1</t>
  </si>
  <si>
    <t>YGA03A08-7W-830</t>
  </si>
  <si>
    <t>0763354</t>
  </si>
  <si>
    <t>CE23R40/4</t>
  </si>
  <si>
    <t>ESL22TM</t>
  </si>
  <si>
    <t>ESL22TM/4/SCE</t>
  </si>
  <si>
    <t>ESL3C</t>
  </si>
  <si>
    <t>A15/CL/LED/150</t>
  </si>
  <si>
    <t>A15/LED/150</t>
  </si>
  <si>
    <t>A19/DM/LED</t>
  </si>
  <si>
    <t>A19/OM450/LED</t>
  </si>
  <si>
    <t>A/OM1600R/LED</t>
  </si>
  <si>
    <t>8</t>
  </si>
  <si>
    <t>12</t>
  </si>
  <si>
    <t>15</t>
  </si>
  <si>
    <t>7</t>
  </si>
  <si>
    <t>20</t>
  </si>
  <si>
    <t>13</t>
  </si>
  <si>
    <t>9</t>
  </si>
  <si>
    <t>10</t>
  </si>
  <si>
    <t>A01EW010RC-82</t>
  </si>
  <si>
    <t>14</t>
  </si>
  <si>
    <t>19</t>
  </si>
  <si>
    <t>6</t>
  </si>
  <si>
    <t>L30113T2</t>
  </si>
  <si>
    <t>L30115M</t>
  </si>
  <si>
    <t>18</t>
  </si>
  <si>
    <t>AR_LEDBA19-9.5W-D-WW</t>
  </si>
  <si>
    <t>AR_LEDBGU10-6W-D-WW</t>
  </si>
  <si>
    <t>4</t>
  </si>
  <si>
    <t>AR_LEDBMR16-6W-D</t>
  </si>
  <si>
    <t>5</t>
  </si>
  <si>
    <t>AR_LEDBPAR30-10W-D</t>
  </si>
  <si>
    <t>AR_LEDBPAR38-15W-D</t>
  </si>
  <si>
    <t>3</t>
  </si>
  <si>
    <t>LED20PAR38NF/30K/D</t>
  </si>
  <si>
    <t>LED20PAR38NF/40K/D</t>
  </si>
  <si>
    <t>LED20PAR38WFL/30K/D</t>
  </si>
  <si>
    <t>LED20PAR38WW/FL/D</t>
  </si>
  <si>
    <t>LED5CTC/D</t>
  </si>
  <si>
    <t>LED6MR16FL/30K</t>
  </si>
  <si>
    <t>LED6MR16GU/30K/D</t>
  </si>
  <si>
    <t>LED6MR16GU/WW/D</t>
  </si>
  <si>
    <t>LED6MR16WW/D</t>
  </si>
  <si>
    <t>LED7PAR20WW/FL/D</t>
  </si>
  <si>
    <t>LED8PAR20NF/30K/D</t>
  </si>
  <si>
    <t>LED8PAR20NF/40K/D</t>
  </si>
  <si>
    <t>LED8R20/27K/D</t>
  </si>
  <si>
    <t>LED8R20/30K/D</t>
  </si>
  <si>
    <t>17</t>
  </si>
  <si>
    <t>052-5134-8</t>
  </si>
  <si>
    <t>FLED17PAR38/ESDM/827</t>
  </si>
  <si>
    <t>P-A277254</t>
  </si>
  <si>
    <t>L-30427</t>
  </si>
  <si>
    <t>LP14550FL6D</t>
  </si>
  <si>
    <t>BE10T3/BW</t>
  </si>
  <si>
    <t>BE10T3/D</t>
  </si>
  <si>
    <t>BE10T3/SW</t>
  </si>
  <si>
    <t>0017593</t>
  </si>
  <si>
    <t>0017636</t>
  </si>
  <si>
    <t>00007</t>
  </si>
  <si>
    <t>00010</t>
  </si>
  <si>
    <t>00011</t>
  </si>
  <si>
    <t>00025</t>
  </si>
  <si>
    <t>00040</t>
  </si>
  <si>
    <t>00201</t>
  </si>
  <si>
    <t>00303</t>
  </si>
  <si>
    <t>00306</t>
  </si>
  <si>
    <t>00307</t>
  </si>
  <si>
    <t>00315</t>
  </si>
  <si>
    <t>00400</t>
  </si>
  <si>
    <t>00410</t>
  </si>
  <si>
    <t>00501</t>
  </si>
  <si>
    <t>01100</t>
  </si>
  <si>
    <t>01102</t>
  </si>
  <si>
    <t>02301</t>
  </si>
  <si>
    <t>07371</t>
  </si>
  <si>
    <t>0790501</t>
  </si>
  <si>
    <t>3561001</t>
  </si>
  <si>
    <t>00715</t>
  </si>
  <si>
    <t>--</t>
  </si>
  <si>
    <t>Unu</t>
  </si>
  <si>
    <t>Unnununium</t>
  </si>
  <si>
    <t>Unn</t>
  </si>
  <si>
    <t>Unnunnilium</t>
  </si>
  <si>
    <t>Mt</t>
  </si>
  <si>
    <t>Mietnerium</t>
  </si>
  <si>
    <t>Hs</t>
  </si>
  <si>
    <t>Hessium</t>
  </si>
  <si>
    <t>Ns</t>
  </si>
  <si>
    <t>Nielsbohrium</t>
  </si>
  <si>
    <t>Sg</t>
  </si>
  <si>
    <t>Seaborgium</t>
  </si>
  <si>
    <t>Ha</t>
  </si>
  <si>
    <t>Hahnium</t>
  </si>
  <si>
    <t>Rf</t>
  </si>
  <si>
    <t>Rutherfordium</t>
  </si>
  <si>
    <t>Lr</t>
  </si>
  <si>
    <t>Lawrencium</t>
  </si>
  <si>
    <t>No</t>
  </si>
  <si>
    <t>Nobelium</t>
  </si>
  <si>
    <t>Md</t>
  </si>
  <si>
    <t>Mendelevium</t>
  </si>
  <si>
    <t>Fm</t>
  </si>
  <si>
    <t>Fermium</t>
  </si>
  <si>
    <t>Es</t>
  </si>
  <si>
    <t>Einsteinium</t>
  </si>
  <si>
    <t>Cf</t>
  </si>
  <si>
    <t>Californium</t>
  </si>
  <si>
    <t>Bk</t>
  </si>
  <si>
    <t>Berkelium</t>
  </si>
  <si>
    <t>Cm</t>
  </si>
  <si>
    <t>Curium</t>
  </si>
  <si>
    <t>0.11 J/gK</t>
  </si>
  <si>
    <t>Am</t>
  </si>
  <si>
    <t>Americium</t>
  </si>
  <si>
    <t>0.13 J/gK</t>
  </si>
  <si>
    <t>Pu</t>
  </si>
  <si>
    <t>Plutonium</t>
  </si>
  <si>
    <t>0.12 J/gK</t>
  </si>
  <si>
    <t>Np</t>
  </si>
  <si>
    <t>Neptunium</t>
  </si>
  <si>
    <t>U</t>
  </si>
  <si>
    <t>Uranium</t>
  </si>
  <si>
    <t>Pa</t>
  </si>
  <si>
    <t>Protactinium</t>
  </si>
  <si>
    <t>Th</t>
  </si>
  <si>
    <t>Thorium</t>
  </si>
  <si>
    <t>Ac</t>
  </si>
  <si>
    <t>Actinium</t>
  </si>
  <si>
    <t>Ra</t>
  </si>
  <si>
    <t>Radium</t>
  </si>
  <si>
    <t>Fr</t>
  </si>
  <si>
    <t>Francium</t>
  </si>
  <si>
    <t>0.09 J/gK</t>
  </si>
  <si>
    <t>Rn</t>
  </si>
  <si>
    <t>Radon</t>
  </si>
  <si>
    <t>At</t>
  </si>
  <si>
    <t>Astatine</t>
  </si>
  <si>
    <t>Po</t>
  </si>
  <si>
    <t>Polonium</t>
  </si>
  <si>
    <t>Bi</t>
  </si>
  <si>
    <t>Bismuth</t>
  </si>
  <si>
    <t>Pb</t>
  </si>
  <si>
    <t>Lead</t>
  </si>
  <si>
    <t>Tl</t>
  </si>
  <si>
    <t>Thallium</t>
  </si>
  <si>
    <t>0.139 J/gK</t>
  </si>
  <si>
    <t>Hg</t>
  </si>
  <si>
    <t>Mercury</t>
  </si>
  <si>
    <t>0.128 J/gK</t>
  </si>
  <si>
    <t>Au</t>
  </si>
  <si>
    <t>Gold</t>
  </si>
  <si>
    <t>Pt</t>
  </si>
  <si>
    <t>Platinum</t>
  </si>
  <si>
    <t>0.130 J/gK</t>
  </si>
  <si>
    <t>Ir</t>
  </si>
  <si>
    <t>Iridium</t>
  </si>
  <si>
    <t>Os</t>
  </si>
  <si>
    <t>Osmium</t>
  </si>
  <si>
    <t>Re</t>
  </si>
  <si>
    <t>Rhenium</t>
  </si>
  <si>
    <t>W</t>
  </si>
  <si>
    <t>Tungsten</t>
  </si>
  <si>
    <t>0.14 J/gK</t>
  </si>
  <si>
    <t>Ta</t>
  </si>
  <si>
    <t>Tantalum</t>
  </si>
  <si>
    <t>Hf</t>
  </si>
  <si>
    <t>Hafnium</t>
  </si>
  <si>
    <t>0.15 J/gK</t>
  </si>
  <si>
    <t>Lu</t>
  </si>
  <si>
    <t>Lutetium</t>
  </si>
  <si>
    <t>Yb</t>
  </si>
  <si>
    <t>Ytterbium</t>
  </si>
  <si>
    <t>0.16 J/gK</t>
  </si>
  <si>
    <t>Tm</t>
  </si>
  <si>
    <t>Thulium</t>
  </si>
  <si>
    <t>0.17 J/gK</t>
  </si>
  <si>
    <t>Er</t>
  </si>
  <si>
    <t>Erbium</t>
  </si>
  <si>
    <t>Ho</t>
  </si>
  <si>
    <t>Holmium</t>
  </si>
  <si>
    <t>Dy</t>
  </si>
  <si>
    <t>Dysprosium</t>
  </si>
  <si>
    <t>0.18 J/gK</t>
  </si>
  <si>
    <t>Tb</t>
  </si>
  <si>
    <t>Terbium</t>
  </si>
  <si>
    <t>0.23 J/gK</t>
  </si>
  <si>
    <t>Gd</t>
  </si>
  <si>
    <t>Gadolinium</t>
  </si>
  <si>
    <t>Eu</t>
  </si>
  <si>
    <t>Europium</t>
  </si>
  <si>
    <t>0.20 J/gK</t>
  </si>
  <si>
    <t>Sm</t>
  </si>
  <si>
    <t>Samarium</t>
  </si>
  <si>
    <t>Pm</t>
  </si>
  <si>
    <t>Promethium</t>
  </si>
  <si>
    <t>0.19 J/gK</t>
  </si>
  <si>
    <t>Nd</t>
  </si>
  <si>
    <t>Neodymium</t>
  </si>
  <si>
    <t>Pr</t>
  </si>
  <si>
    <t>Praseodymium</t>
  </si>
  <si>
    <t>Ce</t>
  </si>
  <si>
    <t>Cerium</t>
  </si>
  <si>
    <t>La</t>
  </si>
  <si>
    <t>Lanthanum</t>
  </si>
  <si>
    <t>0.204 J/gK</t>
  </si>
  <si>
    <t>Ba</t>
  </si>
  <si>
    <t>Barium</t>
  </si>
  <si>
    <t>0.24 J/gK</t>
  </si>
  <si>
    <t>Cs</t>
  </si>
  <si>
    <t>Cesium</t>
  </si>
  <si>
    <t>0.158 J/gK</t>
  </si>
  <si>
    <t>Xe</t>
  </si>
  <si>
    <t>Xenon</t>
  </si>
  <si>
    <t>0.214 J/gK</t>
  </si>
  <si>
    <t>I</t>
  </si>
  <si>
    <t>Iodine</t>
  </si>
  <si>
    <t>Te</t>
  </si>
  <si>
    <t>Tellurium</t>
  </si>
  <si>
    <t>0.21 J/gK</t>
  </si>
  <si>
    <t>Sb</t>
  </si>
  <si>
    <t>Antimony</t>
  </si>
  <si>
    <t>0.227 J/gK</t>
  </si>
  <si>
    <t>Sn</t>
  </si>
  <si>
    <t>Tin</t>
  </si>
  <si>
    <t>In</t>
  </si>
  <si>
    <t>Indium</t>
  </si>
  <si>
    <t>Cd</t>
  </si>
  <si>
    <t>Cadmium</t>
  </si>
  <si>
    <t>0.235 J/gK</t>
  </si>
  <si>
    <t>Ag</t>
  </si>
  <si>
    <t>Silver</t>
  </si>
  <si>
    <t>Pd</t>
  </si>
  <si>
    <t>Palladium</t>
  </si>
  <si>
    <t>0.242 J/gK</t>
  </si>
  <si>
    <t>Rh</t>
  </si>
  <si>
    <t>Rhodium</t>
  </si>
  <si>
    <t>0.238 J/gK</t>
  </si>
  <si>
    <t>Ru</t>
  </si>
  <si>
    <t>Ruthenium</t>
  </si>
  <si>
    <t>Tc</t>
  </si>
  <si>
    <t>Technetium</t>
  </si>
  <si>
    <t>0.25 J/gK</t>
  </si>
  <si>
    <t>Mo</t>
  </si>
  <si>
    <t>Molybdenum</t>
  </si>
  <si>
    <t>0.26 J/gK</t>
  </si>
  <si>
    <t>Nb</t>
  </si>
  <si>
    <t>Niobium</t>
  </si>
  <si>
    <t>0.27 J/gK</t>
  </si>
  <si>
    <t>Zr</t>
  </si>
  <si>
    <t>Zirconium</t>
  </si>
  <si>
    <t>0.30 J/gK</t>
  </si>
  <si>
    <t>Y</t>
  </si>
  <si>
    <t>Yttrium</t>
  </si>
  <si>
    <t>Sr</t>
  </si>
  <si>
    <t>Strontium</t>
  </si>
  <si>
    <t>0.363 J/gK</t>
  </si>
  <si>
    <t>Rb</t>
  </si>
  <si>
    <t>Rubidium</t>
  </si>
  <si>
    <t>0.248 J/gK</t>
  </si>
  <si>
    <t>Kr</t>
  </si>
  <si>
    <t>Krypton</t>
  </si>
  <si>
    <t>0.473 J/gK</t>
  </si>
  <si>
    <t>Br</t>
  </si>
  <si>
    <t>Bromine</t>
  </si>
  <si>
    <t>0.32 J/gK</t>
  </si>
  <si>
    <t>Se</t>
  </si>
  <si>
    <t>Selenium</t>
  </si>
  <si>
    <t>0.33 J/gK</t>
  </si>
  <si>
    <t>As</t>
  </si>
  <si>
    <t>Arsenic</t>
  </si>
  <si>
    <t>Ge</t>
  </si>
  <si>
    <t>Germanium</t>
  </si>
  <si>
    <t>0.37 J/gK</t>
  </si>
  <si>
    <t>Ga</t>
  </si>
  <si>
    <t>Gallium</t>
  </si>
  <si>
    <t>0.39 J/gK</t>
  </si>
  <si>
    <t>Zn</t>
  </si>
  <si>
    <t>Zinc</t>
  </si>
  <si>
    <t>0.38 J/gK</t>
  </si>
  <si>
    <t>Cu</t>
  </si>
  <si>
    <t>Copper</t>
  </si>
  <si>
    <t>0.44 J/gK</t>
  </si>
  <si>
    <t>Ni</t>
  </si>
  <si>
    <t>Nickel</t>
  </si>
  <si>
    <t>0.42 J/gK</t>
  </si>
  <si>
    <t>Co</t>
  </si>
  <si>
    <t>Cobalt</t>
  </si>
  <si>
    <t>Fe</t>
  </si>
  <si>
    <t>Iron</t>
  </si>
  <si>
    <t>0.48 J/gK</t>
  </si>
  <si>
    <t>Mn</t>
  </si>
  <si>
    <t>Manganese</t>
  </si>
  <si>
    <t>0.45 J/gK</t>
  </si>
  <si>
    <t>Cr</t>
  </si>
  <si>
    <t>Chromium</t>
  </si>
  <si>
    <t>0.49 J/gK</t>
  </si>
  <si>
    <t>V</t>
  </si>
  <si>
    <t>Vanadium</t>
  </si>
  <si>
    <t>0.52 J/gK</t>
  </si>
  <si>
    <t>Ti</t>
  </si>
  <si>
    <t>Titanium</t>
  </si>
  <si>
    <t>0.6 J/gK</t>
  </si>
  <si>
    <t>Sc</t>
  </si>
  <si>
    <t>Scandium</t>
  </si>
  <si>
    <t>0.63 J/gK</t>
  </si>
  <si>
    <t>Ca</t>
  </si>
  <si>
    <t>Calcium</t>
  </si>
  <si>
    <t>0.75 J/gK</t>
  </si>
  <si>
    <t>K</t>
  </si>
  <si>
    <t>Potassium</t>
  </si>
  <si>
    <t>0.520 J/gK</t>
  </si>
  <si>
    <t>Ar</t>
  </si>
  <si>
    <t>Argon</t>
  </si>
  <si>
    <t>Cl</t>
  </si>
  <si>
    <t>Chlorine</t>
  </si>
  <si>
    <t>0.71 J/gK</t>
  </si>
  <si>
    <t>S</t>
  </si>
  <si>
    <t>Sulfur</t>
  </si>
  <si>
    <t>0.77 J/gK</t>
  </si>
  <si>
    <t>P</t>
  </si>
  <si>
    <t>Phosphorus</t>
  </si>
  <si>
    <t>Si</t>
  </si>
  <si>
    <t>Silicon</t>
  </si>
  <si>
    <t>0.90 J/gK</t>
  </si>
  <si>
    <t>Al</t>
  </si>
  <si>
    <t>Aluminum</t>
  </si>
  <si>
    <t>1.02 J/gK</t>
  </si>
  <si>
    <t>Mg</t>
  </si>
  <si>
    <t>Magnesium</t>
  </si>
  <si>
    <t>1.23 J/gK</t>
  </si>
  <si>
    <t>Na</t>
  </si>
  <si>
    <t>Sodium</t>
  </si>
  <si>
    <t>0.904 J/gK</t>
  </si>
  <si>
    <t>Ne</t>
  </si>
  <si>
    <t>Neon</t>
  </si>
  <si>
    <t>0.82 J/gK</t>
  </si>
  <si>
    <t>F</t>
  </si>
  <si>
    <t>Fluorine</t>
  </si>
  <si>
    <t>0.92 J/gK</t>
  </si>
  <si>
    <t>O</t>
  </si>
  <si>
    <t>Oxygen</t>
  </si>
  <si>
    <t>1.04 J/gK</t>
  </si>
  <si>
    <t>N</t>
  </si>
  <si>
    <t>Nitrogen</t>
  </si>
  <si>
    <t>C</t>
  </si>
  <si>
    <t>Carbon</t>
  </si>
  <si>
    <t>B</t>
  </si>
  <si>
    <t>Boron</t>
  </si>
  <si>
    <t>1.82 J/gK</t>
  </si>
  <si>
    <t>Be</t>
  </si>
  <si>
    <t>Beryllium</t>
  </si>
  <si>
    <t>3.6 J/gK</t>
  </si>
  <si>
    <t>Li</t>
  </si>
  <si>
    <t>Lithium</t>
  </si>
  <si>
    <t>5.193 J/gK</t>
  </si>
  <si>
    <t>He</t>
  </si>
  <si>
    <t>Helium</t>
  </si>
  <si>
    <t>14.304 J/gK</t>
  </si>
  <si>
    <t>H</t>
  </si>
  <si>
    <t>Hydrogen</t>
  </si>
  <si>
    <t>Atklāšanas gads</t>
  </si>
  <si>
    <t>Īpatnējā siltumietilpība</t>
  </si>
  <si>
    <t>Atommasa</t>
  </si>
  <si>
    <t>Atomu skaits</t>
  </si>
  <si>
    <t>Ķīmiskā elementa apzīmējums</t>
  </si>
  <si>
    <t>Ķīmiskā elementa nosakums</t>
  </si>
  <si>
    <t>Gads</t>
  </si>
  <si>
    <t>Vidējais stundu skaits gadā</t>
  </si>
  <si>
    <t>Darbības beigas</t>
  </si>
  <si>
    <t>268 Da</t>
  </si>
  <si>
    <t>269 Da</t>
  </si>
  <si>
    <t>Elektroenerģijas ražošanas pieaugums (Megavatos)</t>
  </si>
  <si>
    <t>:</t>
  </si>
  <si>
    <t>Malta</t>
  </si>
  <si>
    <t>Montenegro</t>
  </si>
  <si>
    <t>Elektrību ražojošo uzņēkumu skaits</t>
  </si>
  <si>
    <t>&gt;70</t>
  </si>
  <si>
    <t>&gt;1 000</t>
  </si>
  <si>
    <t>&gt;1600</t>
  </si>
  <si>
    <t>~1300</t>
  </si>
  <si>
    <t>~1450</t>
  </si>
  <si>
    <t>&gt; 450</t>
  </si>
  <si>
    <t>&gt;450</t>
  </si>
  <si>
    <t>&gt;5</t>
  </si>
  <si>
    <t>&gt;12</t>
  </si>
  <si>
    <t>≥87</t>
  </si>
  <si>
    <t>Beļģija</t>
  </si>
  <si>
    <t>Bulgārija</t>
  </si>
  <si>
    <t>Čehija</t>
  </si>
  <si>
    <t>Dānija</t>
  </si>
  <si>
    <t>Vācija</t>
  </si>
  <si>
    <t>Igaunija</t>
  </si>
  <si>
    <t>Īrija</t>
  </si>
  <si>
    <t>Grieķija</t>
  </si>
  <si>
    <t>Spānija</t>
  </si>
  <si>
    <t>Francija</t>
  </si>
  <si>
    <t>Horvātija</t>
  </si>
  <si>
    <t>Itālija</t>
  </si>
  <si>
    <t>Kipra</t>
  </si>
  <si>
    <t>Lietuva</t>
  </si>
  <si>
    <t>Luksemburga</t>
  </si>
  <si>
    <t>Ungārija</t>
  </si>
  <si>
    <t>Holande</t>
  </si>
  <si>
    <t>Austrija</t>
  </si>
  <si>
    <t>Polija</t>
  </si>
  <si>
    <t>Portugāle</t>
  </si>
  <si>
    <t>Rumānija</t>
  </si>
  <si>
    <t>Slovēnija</t>
  </si>
  <si>
    <t>Slovākija</t>
  </si>
  <si>
    <t>Somija</t>
  </si>
  <si>
    <t>Zviedrija</t>
  </si>
  <si>
    <t>Anglija</t>
  </si>
  <si>
    <t>Norvēģija</t>
  </si>
  <si>
    <t>Maķedonija</t>
  </si>
  <si>
    <t>Serbija</t>
  </si>
  <si>
    <t>Turcija</t>
  </si>
  <si>
    <t>Bosnija un Hercogovina</t>
  </si>
  <si>
    <t>Latvija</t>
  </si>
  <si>
    <t>1.00794 Da</t>
  </si>
  <si>
    <t>4.002602 Da</t>
  </si>
  <si>
    <t>6.941 Da</t>
  </si>
  <si>
    <t>9.012182 Da</t>
  </si>
  <si>
    <t>10.811 Da</t>
  </si>
  <si>
    <t>12.011 Da</t>
  </si>
  <si>
    <t>14.00674 Da</t>
  </si>
  <si>
    <t>15.9994 Da</t>
  </si>
  <si>
    <t>18.9984032 Da</t>
  </si>
  <si>
    <t>20.1797 Da</t>
  </si>
  <si>
    <t>22.989768 Da</t>
  </si>
  <si>
    <t>24.305 Da</t>
  </si>
  <si>
    <t>26.981539 Da</t>
  </si>
  <si>
    <t>28.0855 Da</t>
  </si>
  <si>
    <t>30.973762 Da</t>
  </si>
  <si>
    <t>32.066 Da</t>
  </si>
  <si>
    <t>35.4527 Da</t>
  </si>
  <si>
    <t>39.948 Da</t>
  </si>
  <si>
    <t>39.0983 Da</t>
  </si>
  <si>
    <t>40.078 Da</t>
  </si>
  <si>
    <t>44.95591 Da</t>
  </si>
  <si>
    <t>47.88 Da</t>
  </si>
  <si>
    <t>50.9415 Da</t>
  </si>
  <si>
    <t>51.9961 Da</t>
  </si>
  <si>
    <t>54.93805 Da</t>
  </si>
  <si>
    <t>55.847 Da</t>
  </si>
  <si>
    <t>58.9332 Da</t>
  </si>
  <si>
    <t>58.6934 Da</t>
  </si>
  <si>
    <t>63.546 Da</t>
  </si>
  <si>
    <t>65.39 Da</t>
  </si>
  <si>
    <t>69.723 Da</t>
  </si>
  <si>
    <t>72.61 Da</t>
  </si>
  <si>
    <t>74.92159 Da</t>
  </si>
  <si>
    <t>78.96 Da</t>
  </si>
  <si>
    <t>79.904 Da</t>
  </si>
  <si>
    <t>83.8 Da</t>
  </si>
  <si>
    <t>85.4678 Da</t>
  </si>
  <si>
    <t>87.62 Da</t>
  </si>
  <si>
    <t>88.90585 Da</t>
  </si>
  <si>
    <t>91.224 Da</t>
  </si>
  <si>
    <t>92.90638 Da</t>
  </si>
  <si>
    <t>95.94 Da</t>
  </si>
  <si>
    <t>97.9072 Da</t>
  </si>
  <si>
    <t>101.07 Da</t>
  </si>
  <si>
    <t>102.9055 Da</t>
  </si>
  <si>
    <t>106.42 Da</t>
  </si>
  <si>
    <t>107.8682 Da</t>
  </si>
  <si>
    <t>112.411 Da</t>
  </si>
  <si>
    <t>114.818 Da</t>
  </si>
  <si>
    <t>118.71 Da</t>
  </si>
  <si>
    <t>121.757 Da</t>
  </si>
  <si>
    <t>127.6 Da</t>
  </si>
  <si>
    <t>126.90447 Da</t>
  </si>
  <si>
    <t>131.29 Da</t>
  </si>
  <si>
    <t>132.90543 Da</t>
  </si>
  <si>
    <t>137.327 Da</t>
  </si>
  <si>
    <t>138.9055 Da</t>
  </si>
  <si>
    <t>140.115 Da</t>
  </si>
  <si>
    <t>140.90765 Da</t>
  </si>
  <si>
    <t>144.24 Da</t>
  </si>
  <si>
    <t>144.9127 Da</t>
  </si>
  <si>
    <t>150.36 Da</t>
  </si>
  <si>
    <t>151.965 Da</t>
  </si>
  <si>
    <t>157.25 Da</t>
  </si>
  <si>
    <t>158.92534 Da</t>
  </si>
  <si>
    <t>162.5 Da</t>
  </si>
  <si>
    <t>164.93032 Da</t>
  </si>
  <si>
    <t>167.26 Da</t>
  </si>
  <si>
    <t>168.93421 Da</t>
  </si>
  <si>
    <t>173.04 Da</t>
  </si>
  <si>
    <t>174.967 Da</t>
  </si>
  <si>
    <t>178.49 Da</t>
  </si>
  <si>
    <t>180.9479 Da</t>
  </si>
  <si>
    <t>183.84 Da</t>
  </si>
  <si>
    <t>186.207 Da</t>
  </si>
  <si>
    <t>190.23 Da</t>
  </si>
  <si>
    <t>192.22 Da</t>
  </si>
  <si>
    <t>195.08 Da</t>
  </si>
  <si>
    <t>196.96654 Da</t>
  </si>
  <si>
    <t>200.59 Da</t>
  </si>
  <si>
    <t>204.3833 Da</t>
  </si>
  <si>
    <t>207.2 Da</t>
  </si>
  <si>
    <t>208.98037 Da</t>
  </si>
  <si>
    <t>208.9824 Da</t>
  </si>
  <si>
    <t>209.9871 Da</t>
  </si>
  <si>
    <t>222.0176 Da</t>
  </si>
  <si>
    <t>223.0197 Da</t>
  </si>
  <si>
    <t>226.0254 Da</t>
  </si>
  <si>
    <t>227.0278 Da</t>
  </si>
  <si>
    <t>232.0381 Da</t>
  </si>
  <si>
    <t>231.03588 Da</t>
  </si>
  <si>
    <t>238.0289 Da</t>
  </si>
  <si>
    <t>237.0482 Da</t>
  </si>
  <si>
    <t>244.0642 Da</t>
  </si>
  <si>
    <t>243.0614 Da</t>
  </si>
  <si>
    <t>247.0703 Da</t>
  </si>
  <si>
    <t>251.0796 Da</t>
  </si>
  <si>
    <t>252.083 Da</t>
  </si>
  <si>
    <t>257.0951 Da</t>
  </si>
  <si>
    <t>258.0984 Da</t>
  </si>
  <si>
    <t>259.1011 Da</t>
  </si>
  <si>
    <t>262.1098 Da</t>
  </si>
  <si>
    <t>261.1089 Da</t>
  </si>
  <si>
    <t>262.1144 Da</t>
  </si>
  <si>
    <t>263.1186 Da</t>
  </si>
  <si>
    <t>262.1231 Da</t>
  </si>
  <si>
    <t>265.1306 Da</t>
  </si>
  <si>
    <t>266.1378 Da</t>
  </si>
  <si>
    <t>Spuldzes modelis</t>
  </si>
  <si>
    <t>Spuldzei dotā garantija (gadi)</t>
  </si>
  <si>
    <t>Spuldzes krāsas temperatūra (kelvini)</t>
  </si>
  <si>
    <r>
      <t xml:space="preserve">Spuldzes jauda </t>
    </r>
    <r>
      <rPr>
        <b/>
        <sz val="12"/>
        <color indexed="8"/>
        <rFont val="Arial"/>
        <family val="2"/>
      </rPr>
      <t xml:space="preserve">P </t>
    </r>
    <r>
      <rPr>
        <b/>
        <sz val="9"/>
        <color indexed="8"/>
        <rFont val="Arial"/>
        <family val="2"/>
      </rPr>
      <t>(vati)</t>
    </r>
  </si>
  <si>
    <r>
      <t>Spuldzes darbības ilgums</t>
    </r>
    <r>
      <rPr>
        <b/>
        <sz val="12"/>
        <color indexed="8"/>
        <rFont val="Arial"/>
        <family val="2"/>
      </rPr>
      <t xml:space="preserve"> t </t>
    </r>
    <r>
      <rPr>
        <b/>
        <sz val="9"/>
        <color indexed="8"/>
        <rFont val="Arial"/>
        <family val="2"/>
      </rPr>
      <t>(stundas)</t>
    </r>
  </si>
  <si>
    <r>
      <t xml:space="preserve">Spriegums </t>
    </r>
    <r>
      <rPr>
        <b/>
        <sz val="12"/>
        <color indexed="8"/>
        <rFont val="Arial"/>
        <family val="2"/>
      </rPr>
      <t>U</t>
    </r>
  </si>
  <si>
    <r>
      <t xml:space="preserve">Konstante </t>
    </r>
    <r>
      <rPr>
        <b/>
        <sz val="12"/>
        <color indexed="8"/>
        <rFont val="Symbol"/>
        <family val="1"/>
        <charset val="2"/>
      </rPr>
      <t>p</t>
    </r>
  </si>
  <si>
    <r>
      <t>Spuldzes patērētās strāvas stiprums</t>
    </r>
    <r>
      <rPr>
        <b/>
        <sz val="12"/>
        <color indexed="8"/>
        <rFont val="Arial"/>
        <family val="2"/>
      </rPr>
      <t xml:space="preserve"> I </t>
    </r>
    <r>
      <rPr>
        <b/>
        <sz val="9"/>
        <color indexed="8"/>
        <rFont val="Arial"/>
        <family val="2"/>
      </rPr>
      <t>(ampēri)</t>
    </r>
  </si>
  <si>
    <t>Spuldzes darbības beigas</t>
  </si>
  <si>
    <r>
      <t xml:space="preserve">Spuldzes izstarotās gaismas plūsma </t>
    </r>
    <r>
      <rPr>
        <b/>
        <sz val="12"/>
        <color indexed="8"/>
        <rFont val="Symbol"/>
        <family val="1"/>
        <charset val="2"/>
      </rPr>
      <t>F</t>
    </r>
    <r>
      <rPr>
        <b/>
        <sz val="9"/>
        <color indexed="8"/>
        <rFont val="Symbol"/>
        <family val="1"/>
        <charset val="2"/>
      </rPr>
      <t xml:space="preserve"> </t>
    </r>
    <r>
      <rPr>
        <b/>
        <sz val="9"/>
        <color indexed="8"/>
        <rFont val="Arial"/>
        <family val="2"/>
      </rPr>
      <t>(lumeni)</t>
    </r>
  </si>
  <si>
    <r>
      <t xml:space="preserve">Pretestība </t>
    </r>
    <r>
      <rPr>
        <b/>
        <sz val="12"/>
        <color indexed="8"/>
        <rFont val="Arial"/>
        <family val="2"/>
      </rPr>
      <t>R</t>
    </r>
    <r>
      <rPr>
        <b/>
        <sz val="9"/>
        <color indexed="8"/>
        <rFont val="Arial"/>
        <family val="2"/>
      </rPr>
      <t xml:space="preserve"> (omi)</t>
    </r>
  </si>
  <si>
    <r>
      <t>Spuldzes darbības ilgums</t>
    </r>
    <r>
      <rPr>
        <b/>
        <sz val="12"/>
        <color indexed="8"/>
        <rFont val="Arial"/>
        <family val="2"/>
      </rPr>
      <t xml:space="preserve"> T </t>
    </r>
    <r>
      <rPr>
        <b/>
        <sz val="9"/>
        <color indexed="8"/>
        <rFont val="Arial"/>
        <family val="2"/>
      </rPr>
      <t>(stundas)</t>
    </r>
  </si>
  <si>
    <r>
      <t xml:space="preserve">Konstante </t>
    </r>
    <r>
      <rPr>
        <b/>
        <sz val="14"/>
        <color indexed="8"/>
        <rFont val="Symbol"/>
        <family val="1"/>
        <charset val="2"/>
      </rPr>
      <t>p</t>
    </r>
  </si>
  <si>
    <r>
      <t xml:space="preserve">Spriegums </t>
    </r>
    <r>
      <rPr>
        <b/>
        <sz val="14"/>
        <color indexed="8"/>
        <rFont val="Arial"/>
        <family val="2"/>
      </rPr>
      <t>U</t>
    </r>
  </si>
  <si>
    <r>
      <t xml:space="preserve">Gaismas stiprums </t>
    </r>
    <r>
      <rPr>
        <b/>
        <sz val="12"/>
        <color indexed="8"/>
        <rFont val="Arial"/>
        <family val="2"/>
      </rPr>
      <t>I</t>
    </r>
  </si>
  <si>
    <r>
      <t>Gaismas stiprums</t>
    </r>
    <r>
      <rPr>
        <b/>
        <sz val="12"/>
        <color indexed="8"/>
        <rFont val="Arial"/>
        <family val="2"/>
      </rPr>
      <t xml:space="preserve"> I</t>
    </r>
  </si>
  <si>
    <t>Spuldzes izstarotās gaismas tonis</t>
  </si>
  <si>
    <t>Cik litrus jūras ūdens vajag 1g ķīmiskā elementa iegūšanai</t>
  </si>
  <si>
    <t>Cik gadi pagājuši kopš ķīmisko elementu atklāšanas</t>
  </si>
  <si>
    <r>
      <t>Kušanas temperatūra</t>
    </r>
    <r>
      <rPr>
        <b/>
        <sz val="12"/>
        <color indexed="8"/>
        <rFont val="Arial Narrow"/>
        <family val="2"/>
      </rPr>
      <t xml:space="preserve"> t (</t>
    </r>
    <r>
      <rPr>
        <b/>
        <vertAlign val="superscript"/>
        <sz val="12"/>
        <color indexed="8"/>
        <rFont val="Arial Narrow"/>
        <family val="2"/>
      </rPr>
      <t>o</t>
    </r>
    <r>
      <rPr>
        <b/>
        <sz val="12"/>
        <color indexed="8"/>
        <rFont val="Arial Narrow"/>
        <family val="2"/>
      </rPr>
      <t>C)</t>
    </r>
  </si>
  <si>
    <r>
      <t xml:space="preserve">Vārīšanās temperatūra </t>
    </r>
    <r>
      <rPr>
        <b/>
        <sz val="12"/>
        <color indexed="8"/>
        <rFont val="Arial Narrow"/>
        <family val="2"/>
      </rPr>
      <t>t (</t>
    </r>
    <r>
      <rPr>
        <b/>
        <vertAlign val="superscript"/>
        <sz val="12"/>
        <color indexed="8"/>
        <rFont val="Arial Narrow"/>
        <family val="2"/>
      </rPr>
      <t>o</t>
    </r>
    <r>
      <rPr>
        <b/>
        <sz val="12"/>
        <color indexed="8"/>
        <rFont val="Arial Narrow"/>
        <family val="2"/>
      </rPr>
      <t>C)</t>
    </r>
  </si>
  <si>
    <t>Ķīmisko elementu agregātstāvoklis istabas temperatūrā</t>
  </si>
  <si>
    <t>1 litra ķīmiskā elementa masa mg</t>
  </si>
  <si>
    <t>nav datu</t>
  </si>
  <si>
    <r>
      <t>Spuldzes patērētā elektroenerģija</t>
    </r>
    <r>
      <rPr>
        <b/>
        <sz val="12"/>
        <color indexed="8"/>
        <rFont val="Arial"/>
        <family val="2"/>
      </rPr>
      <t xml:space="preserve"> E </t>
    </r>
    <r>
      <rPr>
        <b/>
        <sz val="9"/>
        <color indexed="8"/>
        <rFont val="Arial"/>
        <family val="2"/>
        <charset val="186"/>
      </rPr>
      <t>(kilovatstundas)</t>
    </r>
  </si>
  <si>
    <t>Ķīmiskā elementa masa 1 litrā jūras ūdens (mg/L)</t>
  </si>
  <si>
    <t>Blīvums (mg/cm³)</t>
  </si>
  <si>
    <t>Ķīmiskā elementa masa cilvēka ķermenī procentos</t>
  </si>
  <si>
    <t>Ķīmiskā elementa masa gramos cilvēka  ķermenī, kura masa ir 70 kg</t>
  </si>
  <si>
    <r>
      <t>Spuldzes patērētā elektroenerģija</t>
    </r>
    <r>
      <rPr>
        <b/>
        <sz val="12"/>
        <color indexed="8"/>
        <rFont val="Arial"/>
        <family val="2"/>
      </rPr>
      <t xml:space="preserve"> E (kilovatstundas)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</si>
</sst>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0.0"/>
    <numFmt numFmtId="166" formatCode="###\ ###"/>
    <numFmt numFmtId="167" formatCode="_-* #,##0.00\ _€_-;\-* #,##0.00\ _€_-;_-* &quot;-&quot;??\ _€_-;_-@_-"/>
    <numFmt numFmtId="168" formatCode="\&gt;###\ ###"/>
    <numFmt numFmtId="169" formatCode="_(* #,##0_);_(* \(#,##0\);_(* &quot;-&quot;??_);_(@_)"/>
    <numFmt numFmtId="170" formatCode="0.000%"/>
  </numFmts>
  <fonts count="26">
    <font>
      <sz val="10"/>
      <name val="Arial"/>
    </font>
    <font>
      <b/>
      <i/>
      <sz val="10"/>
      <name val="Arial"/>
      <family val="2"/>
    </font>
    <font>
      <sz val="10"/>
      <name val="Helv"/>
    </font>
    <font>
      <sz val="10"/>
      <name val="Geneva"/>
    </font>
    <font>
      <b/>
      <sz val="9"/>
      <color indexed="8"/>
      <name val="Arial"/>
      <family val="2"/>
    </font>
    <font>
      <b/>
      <sz val="9"/>
      <color indexed="8"/>
      <name val="Symbol"/>
      <family val="1"/>
      <charset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6"/>
      <color indexed="8"/>
      <name val="Arial"/>
      <family val="2"/>
    </font>
    <font>
      <sz val="12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Symbol"/>
      <family val="1"/>
      <charset val="2"/>
    </font>
    <font>
      <b/>
      <sz val="14"/>
      <color indexed="8"/>
      <name val="Symbol"/>
      <family val="1"/>
      <charset val="2"/>
    </font>
    <font>
      <b/>
      <sz val="12"/>
      <color indexed="8"/>
      <name val="Arial Narrow"/>
      <family val="2"/>
    </font>
    <font>
      <b/>
      <vertAlign val="superscript"/>
      <sz val="12"/>
      <color indexed="8"/>
      <name val="Arial Narrow"/>
      <family val="2"/>
    </font>
    <font>
      <b/>
      <sz val="9"/>
      <color indexed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</cellStyleXfs>
  <cellXfs count="71">
    <xf numFmtId="0" fontId="0" fillId="0" borderId="0" xfId="0"/>
    <xf numFmtId="0" fontId="7" fillId="2" borderId="0" xfId="3" applyFont="1" applyFill="1"/>
    <xf numFmtId="0" fontId="7" fillId="2" borderId="0" xfId="3" applyNumberFormat="1" applyFont="1" applyFill="1" applyAlignment="1">
      <alignment horizontal="center"/>
    </xf>
    <xf numFmtId="11" fontId="7" fillId="2" borderId="0" xfId="3" applyNumberFormat="1" applyFont="1" applyFill="1"/>
    <xf numFmtId="0" fontId="7" fillId="2" borderId="0" xfId="3" applyFont="1" applyFill="1" applyAlignment="1">
      <alignment horizontal="center"/>
    </xf>
    <xf numFmtId="0" fontId="7" fillId="2" borderId="0" xfId="3" applyFont="1" applyFill="1" applyAlignment="1"/>
    <xf numFmtId="0" fontId="8" fillId="2" borderId="1" xfId="3" applyFont="1" applyFill="1" applyBorder="1" applyAlignment="1">
      <alignment horizontal="left" wrapText="1"/>
    </xf>
    <xf numFmtId="0" fontId="7" fillId="2" borderId="1" xfId="3" applyFont="1" applyFill="1" applyBorder="1" applyAlignment="1">
      <alignment horizontal="left"/>
    </xf>
    <xf numFmtId="0" fontId="7" fillId="2" borderId="1" xfId="3" applyNumberFormat="1" applyFont="1" applyFill="1" applyBorder="1" applyAlignment="1" applyProtection="1">
      <alignment horizontal="center"/>
    </xf>
    <xf numFmtId="11" fontId="7" fillId="2" borderId="1" xfId="3" applyNumberFormat="1" applyFont="1" applyFill="1" applyBorder="1"/>
    <xf numFmtId="0" fontId="7" fillId="2" borderId="1" xfId="3" applyFont="1" applyFill="1" applyBorder="1"/>
    <xf numFmtId="0" fontId="7" fillId="2" borderId="1" xfId="3" applyFont="1" applyFill="1" applyBorder="1" applyAlignment="1">
      <alignment horizontal="center"/>
    </xf>
    <xf numFmtId="11" fontId="7" fillId="2" borderId="1" xfId="3" applyNumberFormat="1" applyFont="1" applyFill="1" applyBorder="1" applyAlignment="1" applyProtection="1">
      <alignment horizontal="center"/>
    </xf>
    <xf numFmtId="0" fontId="7" fillId="2" borderId="1" xfId="3" quotePrefix="1" applyNumberFormat="1" applyFont="1" applyFill="1" applyBorder="1" applyAlignment="1" applyProtection="1">
      <alignment horizontal="center"/>
    </xf>
    <xf numFmtId="11" fontId="7" fillId="2" borderId="1" xfId="3" applyNumberFormat="1" applyFont="1" applyFill="1" applyBorder="1" applyAlignment="1" applyProtection="1">
      <alignment horizontal="left"/>
    </xf>
    <xf numFmtId="0" fontId="7" fillId="2" borderId="1" xfId="3" applyNumberFormat="1" applyFont="1" applyFill="1" applyBorder="1" applyAlignment="1">
      <alignment horizont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0" fontId="9" fillId="2" borderId="0" xfId="0" applyFont="1" applyFill="1" applyBorder="1"/>
    <xf numFmtId="2" fontId="9" fillId="2" borderId="0" xfId="1" applyNumberFormat="1" applyFont="1" applyFill="1" applyBorder="1" applyAlignment="1">
      <alignment horizontal="center"/>
    </xf>
    <xf numFmtId="2" fontId="10" fillId="3" borderId="0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vertical="center"/>
    </xf>
    <xf numFmtId="49" fontId="10" fillId="3" borderId="0" xfId="0" applyNumberFormat="1" applyFont="1" applyFill="1" applyBorder="1" applyAlignment="1">
      <alignment horizontal="left"/>
    </xf>
    <xf numFmtId="2" fontId="10" fillId="3" borderId="0" xfId="1" applyNumberFormat="1" applyFont="1" applyFill="1" applyBorder="1" applyAlignment="1">
      <alignment horizontal="center"/>
    </xf>
    <xf numFmtId="0" fontId="10" fillId="3" borderId="0" xfId="1" applyNumberFormat="1" applyFont="1" applyFill="1" applyBorder="1" applyAlignment="1">
      <alignment horizontal="center"/>
    </xf>
    <xf numFmtId="2" fontId="9" fillId="2" borderId="0" xfId="1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2" fontId="10" fillId="3" borderId="0" xfId="1" applyNumberFormat="1" applyFont="1" applyFill="1" applyBorder="1" applyAlignment="1">
      <alignment horizontal="center" vertical="center"/>
    </xf>
    <xf numFmtId="0" fontId="10" fillId="3" borderId="0" xfId="1" applyNumberFormat="1" applyFont="1" applyFill="1" applyBorder="1" applyAlignment="1">
      <alignment horizontal="center" vertical="center"/>
    </xf>
    <xf numFmtId="2" fontId="11" fillId="3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2" fontId="13" fillId="3" borderId="0" xfId="0" applyNumberFormat="1" applyFont="1" applyFill="1" applyBorder="1" applyAlignment="1">
      <alignment horizontal="center" vertical="center"/>
    </xf>
    <xf numFmtId="2" fontId="13" fillId="3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2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1" fontId="10" fillId="3" borderId="0" xfId="0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>
      <alignment horizontal="center"/>
    </xf>
    <xf numFmtId="0" fontId="14" fillId="0" borderId="0" xfId="0" applyFont="1"/>
    <xf numFmtId="0" fontId="16" fillId="4" borderId="1" xfId="0" applyFont="1" applyFill="1" applyBorder="1" applyAlignment="1">
      <alignment horizontal="center"/>
    </xf>
    <xf numFmtId="0" fontId="16" fillId="0" borderId="1" xfId="0" applyFont="1" applyFill="1" applyBorder="1" applyAlignment="1"/>
    <xf numFmtId="0" fontId="16" fillId="2" borderId="1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166" fontId="14" fillId="2" borderId="1" xfId="0" applyNumberFormat="1" applyFont="1" applyFill="1" applyBorder="1" applyAlignment="1">
      <alignment horizontal="right"/>
    </xf>
    <xf numFmtId="168" fontId="14" fillId="2" borderId="1" xfId="0" applyNumberFormat="1" applyFont="1" applyFill="1" applyBorder="1" applyAlignment="1">
      <alignment horizontal="right"/>
    </xf>
    <xf numFmtId="166" fontId="14" fillId="0" borderId="1" xfId="0" applyNumberFormat="1" applyFont="1" applyFill="1" applyBorder="1" applyAlignment="1">
      <alignment horizontal="right"/>
    </xf>
    <xf numFmtId="1" fontId="14" fillId="2" borderId="1" xfId="0" applyNumberFormat="1" applyFont="1" applyFill="1" applyBorder="1" applyAlignment="1">
      <alignment horizontal="right"/>
    </xf>
    <xf numFmtId="169" fontId="14" fillId="0" borderId="1" xfId="1" applyNumberFormat="1" applyFont="1" applyBorder="1" applyAlignment="1">
      <alignment horizontal="center"/>
    </xf>
    <xf numFmtId="169" fontId="14" fillId="0" borderId="1" xfId="1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6" fillId="0" borderId="0" xfId="0" applyFont="1" applyBorder="1" applyAlignment="1">
      <alignment vertical="top"/>
    </xf>
    <xf numFmtId="0" fontId="15" fillId="0" borderId="0" xfId="0" applyFont="1" applyAlignment="1"/>
    <xf numFmtId="2" fontId="13" fillId="3" borderId="0" xfId="0" applyNumberFormat="1" applyFont="1" applyFill="1" applyBorder="1" applyAlignment="1">
      <alignment horizontal="left"/>
    </xf>
    <xf numFmtId="11" fontId="7" fillId="2" borderId="0" xfId="3" applyNumberFormat="1" applyFont="1" applyFill="1" applyAlignment="1">
      <alignment horizontal="center"/>
    </xf>
    <xf numFmtId="9" fontId="7" fillId="2" borderId="0" xfId="4" applyFont="1" applyFill="1" applyAlignment="1">
      <alignment horizontal="center"/>
    </xf>
    <xf numFmtId="170" fontId="7" fillId="2" borderId="1" xfId="4" applyNumberFormat="1" applyFont="1" applyFill="1" applyBorder="1" applyAlignment="1">
      <alignment horizontal="center"/>
    </xf>
    <xf numFmtId="0" fontId="6" fillId="2" borderId="1" xfId="3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Border="1" applyAlignment="1">
      <alignment horizontal="center" vertical="center" wrapText="1"/>
    </xf>
    <xf numFmtId="2" fontId="4" fillId="3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4" fontId="10" fillId="3" borderId="0" xfId="1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0" fillId="2" borderId="0" xfId="0" applyFont="1" applyFill="1" applyBorder="1"/>
    <xf numFmtId="2" fontId="10" fillId="2" borderId="0" xfId="0" applyNumberFormat="1" applyFont="1" applyFill="1" applyBorder="1" applyAlignment="1">
      <alignment horizontal="center"/>
    </xf>
    <xf numFmtId="2" fontId="10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</cellXfs>
  <cellStyles count="5">
    <cellStyle name="Comma" xfId="1" builtinId="3"/>
    <cellStyle name="Comma 2" xfId="2"/>
    <cellStyle name="Normal" xfId="0" builtinId="0"/>
    <cellStyle name="Normal 2" xfId="3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lv-LV"/>
              <a:t>Elektroenerģijas ražošanas pieaugums</a:t>
            </a:r>
          </a:p>
        </c:rich>
      </c:tx>
      <c:layout>
        <c:manualLayout>
          <c:xMode val="edge"/>
          <c:yMode val="edge"/>
          <c:x val="0.30256339931495491"/>
          <c:y val="3.75690614998634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92450879007239"/>
          <c:y val="0.17796610169491525"/>
          <c:w val="0.76215098241985524"/>
          <c:h val="0.7169491525423729"/>
        </c:manualLayout>
      </c:layout>
      <c:lineChart>
        <c:grouping val="standard"/>
        <c:varyColors val="0"/>
        <c:ser>
          <c:idx val="0"/>
          <c:order val="0"/>
          <c:tx>
            <c:strRef>
              <c:f>pieaugums!$A$8</c:f>
              <c:strCache>
                <c:ptCount val="1"/>
                <c:pt idx="0">
                  <c:v>Igaunija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pieaugums!$B$2:$H$2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pieaugums!$B$8:$H$8</c:f>
              <c:numCache>
                <c:formatCode>_(* #\ ##0_);_(* \(#\ ##0\);_(* "-"??_);_(@_)</c:formatCode>
                <c:ptCount val="7"/>
                <c:pt idx="0">
                  <c:v>27</c:v>
                </c:pt>
                <c:pt idx="1">
                  <c:v>40</c:v>
                </c:pt>
                <c:pt idx="2">
                  <c:v>133</c:v>
                </c:pt>
                <c:pt idx="3">
                  <c:v>86</c:v>
                </c:pt>
                <c:pt idx="4">
                  <c:v>77</c:v>
                </c:pt>
                <c:pt idx="5">
                  <c:v>87</c:v>
                </c:pt>
                <c:pt idx="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BE-43B1-B5F4-07FD94A4DABF}"/>
            </c:ext>
          </c:extLst>
        </c:ser>
        <c:ser>
          <c:idx val="1"/>
          <c:order val="1"/>
          <c:tx>
            <c:strRef>
              <c:f>pieaugums!$A$16</c:f>
              <c:strCache>
                <c:ptCount val="1"/>
                <c:pt idx="0">
                  <c:v>Latvija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pieaugums!$B$2:$H$2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pieaugums!$B$16:$H$16</c:f>
              <c:numCache>
                <c:formatCode>_(* #\ ##0_);_(* \(#\ ##0\);_(* "-"??_);_(@_)</c:formatCode>
                <c:ptCount val="7"/>
                <c:pt idx="0">
                  <c:v>5</c:v>
                </c:pt>
                <c:pt idx="1">
                  <c:v>21</c:v>
                </c:pt>
                <c:pt idx="2">
                  <c:v>349</c:v>
                </c:pt>
                <c:pt idx="3">
                  <c:v>56</c:v>
                </c:pt>
                <c:pt idx="4">
                  <c:v>19</c:v>
                </c:pt>
                <c:pt idx="5">
                  <c:v>81</c:v>
                </c:pt>
                <c:pt idx="6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BE-43B1-B5F4-07FD94A4DABF}"/>
            </c:ext>
          </c:extLst>
        </c:ser>
        <c:ser>
          <c:idx val="2"/>
          <c:order val="2"/>
          <c:tx>
            <c:strRef>
              <c:f>pieaugums!$A$17</c:f>
              <c:strCache>
                <c:ptCount val="1"/>
                <c:pt idx="0">
                  <c:v>Lietuva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pieaugums!$B$2:$H$2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pieaugums!$B$17:$H$17</c:f>
              <c:numCache>
                <c:formatCode>_(* #\ ##0_);_(* \(#\ ##0\);_(* "-"??_);_(@_)</c:formatCode>
                <c:ptCount val="7"/>
                <c:pt idx="0">
                  <c:v>26</c:v>
                </c:pt>
                <c:pt idx="1">
                  <c:v>53</c:v>
                </c:pt>
                <c:pt idx="2">
                  <c:v>61</c:v>
                </c:pt>
                <c:pt idx="3">
                  <c:v>41</c:v>
                </c:pt>
                <c:pt idx="4">
                  <c:v>128</c:v>
                </c:pt>
                <c:pt idx="5">
                  <c:v>554</c:v>
                </c:pt>
                <c:pt idx="6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BE-43B1-B5F4-07FD94A4D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916736"/>
        <c:axId val="389917128"/>
      </c:lineChart>
      <c:catAx>
        <c:axId val="38991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Gadi</a:t>
                </a:r>
              </a:p>
            </c:rich>
          </c:tx>
          <c:layout>
            <c:manualLayout>
              <c:xMode val="edge"/>
              <c:yMode val="edge"/>
              <c:x val="0.91931326250353296"/>
              <c:y val="0.916085244627837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9917128"/>
        <c:crosses val="autoZero"/>
        <c:auto val="1"/>
        <c:lblAlgn val="ctr"/>
        <c:lblOffset val="100"/>
        <c:noMultiLvlLbl val="0"/>
      </c:catAx>
      <c:valAx>
        <c:axId val="3899171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Megavati</a:t>
                </a:r>
              </a:p>
            </c:rich>
          </c:tx>
          <c:layout>
            <c:manualLayout>
              <c:xMode val="edge"/>
              <c:yMode val="edge"/>
              <c:x val="8.0465304881139441E-2"/>
              <c:y val="0.1093243255235920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\ ##0_);_(* \(#\ 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991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555325749741466"/>
          <c:y val="0.46949152542372879"/>
          <c:w val="9.5139607032057913E-2"/>
          <c:h val="0.12203389830508475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pageSetup paperSize="9" orientation="landscape" horizontalDpi="4294967293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5" workbookViewId="0">
      <selection activeCell="G39" sqref="G39"/>
    </sheetView>
  </sheetViews>
  <sheetFormatPr defaultRowHeight="12.75"/>
  <cols>
    <col min="1" max="1" width="18.85546875" customWidth="1"/>
  </cols>
  <sheetData>
    <row r="1" spans="1:12" ht="24" customHeight="1">
      <c r="A1" s="53" t="s">
        <v>712</v>
      </c>
      <c r="B1" s="52"/>
      <c r="C1" s="51"/>
      <c r="D1" s="51"/>
      <c r="E1" s="51"/>
      <c r="F1" s="51"/>
      <c r="G1" s="51"/>
      <c r="H1" s="51"/>
      <c r="I1" s="51"/>
    </row>
    <row r="2" spans="1:12">
      <c r="A2" s="40"/>
      <c r="B2" s="40">
        <v>2003</v>
      </c>
      <c r="C2" s="40">
        <v>2004</v>
      </c>
      <c r="D2" s="40">
        <v>2005</v>
      </c>
      <c r="E2" s="40">
        <v>2006</v>
      </c>
      <c r="F2" s="40">
        <v>2007</v>
      </c>
      <c r="G2" s="40">
        <v>2008</v>
      </c>
      <c r="H2" s="40">
        <v>2009</v>
      </c>
      <c r="I2" s="40">
        <v>2010</v>
      </c>
      <c r="J2" s="40">
        <v>2011</v>
      </c>
      <c r="K2" s="40">
        <v>2012</v>
      </c>
      <c r="L2" s="40">
        <v>2013</v>
      </c>
    </row>
    <row r="3" spans="1:12">
      <c r="A3" s="41" t="s">
        <v>723</v>
      </c>
      <c r="B3" s="44">
        <v>2</v>
      </c>
      <c r="C3" s="44">
        <v>3</v>
      </c>
      <c r="D3" s="44">
        <v>3</v>
      </c>
      <c r="E3" s="44">
        <v>4</v>
      </c>
      <c r="F3" s="44">
        <v>4</v>
      </c>
      <c r="G3" s="44">
        <v>7</v>
      </c>
      <c r="H3" s="44">
        <v>11</v>
      </c>
      <c r="I3" s="44">
        <v>4</v>
      </c>
      <c r="J3" s="44">
        <v>41</v>
      </c>
      <c r="K3" s="44">
        <v>46</v>
      </c>
      <c r="L3" s="44" t="s">
        <v>713</v>
      </c>
    </row>
    <row r="4" spans="1:12">
      <c r="A4" s="41" t="s">
        <v>724</v>
      </c>
      <c r="B4" s="44">
        <v>13</v>
      </c>
      <c r="C4" s="44">
        <v>14</v>
      </c>
      <c r="D4" s="44">
        <v>14</v>
      </c>
      <c r="E4" s="44">
        <v>15</v>
      </c>
      <c r="F4" s="44">
        <v>15</v>
      </c>
      <c r="G4" s="44">
        <v>15</v>
      </c>
      <c r="H4" s="44">
        <v>15</v>
      </c>
      <c r="I4" s="44">
        <v>22</v>
      </c>
      <c r="J4" s="44">
        <v>20</v>
      </c>
      <c r="K4" s="44">
        <v>28</v>
      </c>
      <c r="L4" s="44">
        <v>83</v>
      </c>
    </row>
    <row r="5" spans="1:12">
      <c r="A5" s="41" t="s">
        <v>725</v>
      </c>
      <c r="B5" s="44">
        <v>20</v>
      </c>
      <c r="C5" s="44">
        <v>17</v>
      </c>
      <c r="D5" s="44">
        <v>18</v>
      </c>
      <c r="E5" s="44">
        <v>16</v>
      </c>
      <c r="F5" s="44">
        <v>16</v>
      </c>
      <c r="G5" s="44">
        <v>16</v>
      </c>
      <c r="H5" s="44">
        <v>19</v>
      </c>
      <c r="I5" s="44">
        <v>24</v>
      </c>
      <c r="J5" s="44">
        <v>51</v>
      </c>
      <c r="K5" s="44">
        <v>73</v>
      </c>
      <c r="L5" s="44">
        <v>328</v>
      </c>
    </row>
    <row r="6" spans="1:12">
      <c r="A6" s="41" t="s">
        <v>726</v>
      </c>
      <c r="B6" s="45">
        <v>1000</v>
      </c>
      <c r="C6" s="45">
        <v>1000</v>
      </c>
      <c r="D6" s="45">
        <v>1000</v>
      </c>
      <c r="E6" s="45">
        <v>1000</v>
      </c>
      <c r="F6" s="45">
        <v>1000</v>
      </c>
      <c r="G6" s="45">
        <v>1000</v>
      </c>
      <c r="H6" s="45">
        <v>1000</v>
      </c>
      <c r="I6" s="45" t="s">
        <v>714</v>
      </c>
      <c r="J6" s="45" t="s">
        <v>715</v>
      </c>
      <c r="K6" s="45" t="s">
        <v>716</v>
      </c>
      <c r="L6" s="45" t="s">
        <v>717</v>
      </c>
    </row>
    <row r="7" spans="1:12">
      <c r="A7" s="41" t="s">
        <v>727</v>
      </c>
      <c r="B7" s="44" t="s">
        <v>718</v>
      </c>
      <c r="C7" s="46" t="s">
        <v>718</v>
      </c>
      <c r="D7" s="44" t="s">
        <v>718</v>
      </c>
      <c r="E7" s="44" t="s">
        <v>719</v>
      </c>
      <c r="F7" s="44" t="s">
        <v>719</v>
      </c>
      <c r="G7" s="44" t="s">
        <v>719</v>
      </c>
      <c r="H7" s="44" t="s">
        <v>719</v>
      </c>
      <c r="I7" s="44" t="s">
        <v>719</v>
      </c>
      <c r="J7" s="44" t="s">
        <v>719</v>
      </c>
      <c r="K7" s="44" t="s">
        <v>719</v>
      </c>
      <c r="L7" s="44" t="s">
        <v>886</v>
      </c>
    </row>
    <row r="8" spans="1:12">
      <c r="A8" s="41" t="s">
        <v>728</v>
      </c>
      <c r="B8" s="44">
        <v>2</v>
      </c>
      <c r="C8" s="44">
        <v>2</v>
      </c>
      <c r="D8" s="44">
        <v>2</v>
      </c>
      <c r="E8" s="44">
        <v>2</v>
      </c>
      <c r="F8" s="44">
        <v>2</v>
      </c>
      <c r="G8" s="44">
        <v>2</v>
      </c>
      <c r="H8" s="44">
        <v>5</v>
      </c>
      <c r="I8" s="44">
        <v>6</v>
      </c>
      <c r="J8" s="44">
        <v>6</v>
      </c>
      <c r="K8" s="44">
        <v>5</v>
      </c>
      <c r="L8" s="44">
        <v>8</v>
      </c>
    </row>
    <row r="9" spans="1:12">
      <c r="A9" s="41" t="s">
        <v>729</v>
      </c>
      <c r="B9" s="44">
        <v>5</v>
      </c>
      <c r="C9" s="44">
        <v>3</v>
      </c>
      <c r="D9" s="44">
        <v>4</v>
      </c>
      <c r="E9" s="44">
        <v>4</v>
      </c>
      <c r="F9" s="44">
        <v>5</v>
      </c>
      <c r="G9" s="44">
        <v>5</v>
      </c>
      <c r="H9" s="44">
        <v>5</v>
      </c>
      <c r="I9" s="44">
        <v>8</v>
      </c>
      <c r="J9" s="44">
        <v>6</v>
      </c>
      <c r="K9" s="44">
        <v>5</v>
      </c>
      <c r="L9" s="44">
        <v>7</v>
      </c>
    </row>
    <row r="10" spans="1:12">
      <c r="A10" s="41" t="s">
        <v>730</v>
      </c>
      <c r="B10" s="44">
        <v>1</v>
      </c>
      <c r="C10" s="44">
        <v>1</v>
      </c>
      <c r="D10" s="44">
        <v>1</v>
      </c>
      <c r="E10" s="44">
        <v>1</v>
      </c>
      <c r="F10" s="44">
        <v>1</v>
      </c>
      <c r="G10" s="44">
        <v>2</v>
      </c>
      <c r="H10" s="44">
        <v>3</v>
      </c>
      <c r="I10" s="44">
        <v>4</v>
      </c>
      <c r="J10" s="44" t="s">
        <v>886</v>
      </c>
      <c r="K10" s="47" t="s">
        <v>886</v>
      </c>
      <c r="L10" s="47">
        <v>12</v>
      </c>
    </row>
    <row r="11" spans="1:12">
      <c r="A11" s="41" t="s">
        <v>731</v>
      </c>
      <c r="B11" s="44" t="s">
        <v>886</v>
      </c>
      <c r="C11" s="44" t="s">
        <v>886</v>
      </c>
      <c r="D11" s="44" t="s">
        <v>886</v>
      </c>
      <c r="E11" s="44" t="s">
        <v>886</v>
      </c>
      <c r="F11" s="44" t="s">
        <v>886</v>
      </c>
      <c r="G11" s="44" t="s">
        <v>886</v>
      </c>
      <c r="H11" s="44" t="s">
        <v>886</v>
      </c>
      <c r="I11" s="44" t="s">
        <v>886</v>
      </c>
      <c r="J11" s="44" t="s">
        <v>886</v>
      </c>
      <c r="K11" s="44" t="s">
        <v>886</v>
      </c>
      <c r="L11" s="44">
        <v>10</v>
      </c>
    </row>
    <row r="12" spans="1:12">
      <c r="A12" s="41" t="s">
        <v>732</v>
      </c>
      <c r="B12" s="44">
        <v>4</v>
      </c>
      <c r="C12" s="44">
        <v>4</v>
      </c>
      <c r="D12" s="44">
        <v>4</v>
      </c>
      <c r="E12" s="44">
        <v>5</v>
      </c>
      <c r="F12" s="44" t="s">
        <v>720</v>
      </c>
      <c r="G12" s="44" t="s">
        <v>720</v>
      </c>
      <c r="H12" s="44" t="s">
        <v>720</v>
      </c>
      <c r="I12" s="44" t="s">
        <v>720</v>
      </c>
      <c r="J12" s="44">
        <v>3</v>
      </c>
      <c r="K12" s="44" t="s">
        <v>720</v>
      </c>
      <c r="L12" s="44" t="s">
        <v>720</v>
      </c>
    </row>
    <row r="13" spans="1:12">
      <c r="A13" s="42" t="s">
        <v>733</v>
      </c>
      <c r="B13" s="44">
        <v>2</v>
      </c>
      <c r="C13" s="44">
        <v>2</v>
      </c>
      <c r="D13" s="44">
        <v>2</v>
      </c>
      <c r="E13" s="44">
        <v>2</v>
      </c>
      <c r="F13" s="44">
        <v>2</v>
      </c>
      <c r="G13" s="44">
        <v>2</v>
      </c>
      <c r="H13" s="44">
        <v>2</v>
      </c>
      <c r="I13" s="44">
        <v>2</v>
      </c>
      <c r="J13" s="44">
        <v>2</v>
      </c>
      <c r="K13" s="44">
        <v>2</v>
      </c>
      <c r="L13" s="44">
        <v>2</v>
      </c>
    </row>
    <row r="14" spans="1:12">
      <c r="A14" s="41" t="s">
        <v>734</v>
      </c>
      <c r="B14" s="44">
        <v>79</v>
      </c>
      <c r="C14" s="44">
        <v>83</v>
      </c>
      <c r="D14" s="44">
        <v>88</v>
      </c>
      <c r="E14" s="44">
        <v>92</v>
      </c>
      <c r="F14" s="44">
        <v>105</v>
      </c>
      <c r="G14" s="44">
        <v>114</v>
      </c>
      <c r="H14" s="44">
        <v>167</v>
      </c>
      <c r="I14" s="44">
        <v>185</v>
      </c>
      <c r="J14" s="44">
        <v>219</v>
      </c>
      <c r="K14" s="44">
        <v>291</v>
      </c>
      <c r="L14" s="44">
        <v>493</v>
      </c>
    </row>
    <row r="15" spans="1:12">
      <c r="A15" s="41" t="s">
        <v>735</v>
      </c>
      <c r="B15" s="44">
        <v>1</v>
      </c>
      <c r="C15" s="44">
        <v>1</v>
      </c>
      <c r="D15" s="44">
        <v>1</v>
      </c>
      <c r="E15" s="44">
        <v>1</v>
      </c>
      <c r="F15" s="44">
        <v>1</v>
      </c>
      <c r="G15" s="44">
        <v>1</v>
      </c>
      <c r="H15" s="44">
        <v>1</v>
      </c>
      <c r="I15" s="44">
        <v>1</v>
      </c>
      <c r="J15" s="44">
        <v>1</v>
      </c>
      <c r="K15" s="44">
        <v>1</v>
      </c>
      <c r="L15" s="44">
        <v>1</v>
      </c>
    </row>
    <row r="16" spans="1:12">
      <c r="A16" s="41" t="s">
        <v>754</v>
      </c>
      <c r="B16" s="44">
        <v>5</v>
      </c>
      <c r="C16" s="44">
        <v>7</v>
      </c>
      <c r="D16" s="44">
        <v>6</v>
      </c>
      <c r="E16" s="44">
        <v>2</v>
      </c>
      <c r="F16" s="44">
        <v>8</v>
      </c>
      <c r="G16" s="44">
        <v>8</v>
      </c>
      <c r="H16" s="44">
        <v>10</v>
      </c>
      <c r="I16" s="44">
        <v>11</v>
      </c>
      <c r="J16" s="44">
        <v>17</v>
      </c>
      <c r="K16" s="44">
        <v>17</v>
      </c>
      <c r="L16" s="44">
        <v>43</v>
      </c>
    </row>
    <row r="17" spans="1:12">
      <c r="A17" s="41" t="s">
        <v>736</v>
      </c>
      <c r="B17" s="44">
        <v>5</v>
      </c>
      <c r="C17" s="44">
        <v>5</v>
      </c>
      <c r="D17" s="44">
        <v>6</v>
      </c>
      <c r="E17" s="44">
        <v>7</v>
      </c>
      <c r="F17" s="44">
        <v>7</v>
      </c>
      <c r="G17" s="44">
        <v>7</v>
      </c>
      <c r="H17" s="44">
        <v>8</v>
      </c>
      <c r="I17" s="44">
        <v>9</v>
      </c>
      <c r="J17" s="44">
        <v>10</v>
      </c>
      <c r="K17" s="44">
        <v>17</v>
      </c>
      <c r="L17" s="44">
        <v>20</v>
      </c>
    </row>
    <row r="18" spans="1:12">
      <c r="A18" s="41" t="s">
        <v>737</v>
      </c>
      <c r="B18" s="44">
        <v>9</v>
      </c>
      <c r="C18" s="44">
        <v>9</v>
      </c>
      <c r="D18" s="44" t="s">
        <v>721</v>
      </c>
      <c r="E18" s="44" t="s">
        <v>721</v>
      </c>
      <c r="F18" s="44" t="s">
        <v>721</v>
      </c>
      <c r="G18" s="44" t="s">
        <v>721</v>
      </c>
      <c r="H18" s="44" t="s">
        <v>721</v>
      </c>
      <c r="I18" s="44">
        <v>3</v>
      </c>
      <c r="J18" s="44">
        <v>4</v>
      </c>
      <c r="K18" s="44">
        <v>4</v>
      </c>
      <c r="L18" s="44">
        <v>5</v>
      </c>
    </row>
    <row r="19" spans="1:12">
      <c r="A19" s="41" t="s">
        <v>738</v>
      </c>
      <c r="B19" s="44">
        <v>30</v>
      </c>
      <c r="C19" s="46">
        <v>30</v>
      </c>
      <c r="D19" s="44">
        <v>40</v>
      </c>
      <c r="E19" s="44">
        <v>57</v>
      </c>
      <c r="F19" s="44">
        <v>61</v>
      </c>
      <c r="G19" s="44">
        <v>52</v>
      </c>
      <c r="H19" s="44">
        <v>69</v>
      </c>
      <c r="I19" s="44">
        <v>68</v>
      </c>
      <c r="J19" s="44">
        <v>68</v>
      </c>
      <c r="K19" s="44">
        <v>32</v>
      </c>
      <c r="L19" s="44">
        <v>40</v>
      </c>
    </row>
    <row r="20" spans="1:12">
      <c r="A20" s="41" t="s">
        <v>710</v>
      </c>
      <c r="B20" s="44">
        <v>1</v>
      </c>
      <c r="C20" s="44">
        <v>1</v>
      </c>
      <c r="D20" s="44">
        <v>1</v>
      </c>
      <c r="E20" s="44">
        <v>1</v>
      </c>
      <c r="F20" s="44">
        <v>1</v>
      </c>
      <c r="G20" s="44">
        <v>1</v>
      </c>
      <c r="H20" s="44">
        <v>1</v>
      </c>
      <c r="I20" s="44">
        <v>1</v>
      </c>
      <c r="J20" s="44">
        <v>1</v>
      </c>
      <c r="K20" s="44">
        <v>1</v>
      </c>
      <c r="L20" s="44">
        <v>1</v>
      </c>
    </row>
    <row r="21" spans="1:12">
      <c r="A21" s="41" t="s">
        <v>739</v>
      </c>
      <c r="B21" s="44" t="s">
        <v>722</v>
      </c>
      <c r="C21" s="44">
        <v>120</v>
      </c>
      <c r="D21" s="44">
        <v>100</v>
      </c>
      <c r="E21" s="44">
        <v>200</v>
      </c>
      <c r="F21" s="44">
        <v>1000</v>
      </c>
      <c r="G21" s="44">
        <v>1000</v>
      </c>
      <c r="H21" s="44">
        <v>900</v>
      </c>
      <c r="I21" s="44">
        <v>700</v>
      </c>
      <c r="J21" s="44">
        <v>700</v>
      </c>
      <c r="K21" s="44">
        <v>800</v>
      </c>
      <c r="L21" s="44">
        <v>700</v>
      </c>
    </row>
    <row r="22" spans="1:12">
      <c r="A22" s="41" t="s">
        <v>740</v>
      </c>
      <c r="B22" s="44">
        <v>34</v>
      </c>
      <c r="C22" s="44">
        <v>39</v>
      </c>
      <c r="D22" s="44">
        <v>53</v>
      </c>
      <c r="E22" s="44">
        <v>91</v>
      </c>
      <c r="F22" s="44">
        <v>106</v>
      </c>
      <c r="G22" s="44">
        <v>137</v>
      </c>
      <c r="H22" s="44">
        <v>128</v>
      </c>
      <c r="I22" s="44">
        <v>126</v>
      </c>
      <c r="J22" s="44">
        <v>129</v>
      </c>
      <c r="K22" s="44">
        <v>145</v>
      </c>
      <c r="L22" s="44">
        <v>169</v>
      </c>
    </row>
    <row r="23" spans="1:12">
      <c r="A23" s="41" t="s">
        <v>741</v>
      </c>
      <c r="B23" s="44">
        <v>31</v>
      </c>
      <c r="C23" s="44">
        <v>54</v>
      </c>
      <c r="D23" s="44">
        <v>70</v>
      </c>
      <c r="E23" s="44">
        <v>51</v>
      </c>
      <c r="F23" s="44">
        <v>54</v>
      </c>
      <c r="G23" s="44">
        <v>55</v>
      </c>
      <c r="H23" s="44">
        <v>59</v>
      </c>
      <c r="I23" s="44">
        <v>68</v>
      </c>
      <c r="J23" s="44">
        <v>73</v>
      </c>
      <c r="K23" s="44">
        <v>111</v>
      </c>
      <c r="L23" s="44">
        <v>103</v>
      </c>
    </row>
    <row r="24" spans="1:12">
      <c r="A24" s="41" t="s">
        <v>742</v>
      </c>
      <c r="B24" s="44">
        <v>36</v>
      </c>
      <c r="C24" s="44">
        <v>46</v>
      </c>
      <c r="D24" s="44">
        <v>59</v>
      </c>
      <c r="E24" s="44">
        <v>77</v>
      </c>
      <c r="F24" s="44">
        <v>97</v>
      </c>
      <c r="G24" s="44">
        <v>107</v>
      </c>
      <c r="H24" s="44">
        <v>95</v>
      </c>
      <c r="I24" s="44">
        <v>107</v>
      </c>
      <c r="J24" s="44">
        <v>104</v>
      </c>
      <c r="K24" s="44">
        <v>112</v>
      </c>
      <c r="L24" s="44">
        <v>103</v>
      </c>
    </row>
    <row r="25" spans="1:12">
      <c r="A25" s="41" t="s">
        <v>743</v>
      </c>
      <c r="B25" s="44">
        <v>11</v>
      </c>
      <c r="C25" s="44">
        <v>12</v>
      </c>
      <c r="D25" s="44">
        <v>12</v>
      </c>
      <c r="E25" s="44">
        <v>12</v>
      </c>
      <c r="F25" s="44">
        <v>18</v>
      </c>
      <c r="G25" s="44">
        <v>15</v>
      </c>
      <c r="H25" s="44">
        <v>10</v>
      </c>
      <c r="I25" s="44">
        <v>10</v>
      </c>
      <c r="J25" s="44">
        <v>10</v>
      </c>
      <c r="K25" s="44">
        <v>11</v>
      </c>
      <c r="L25" s="44">
        <v>15</v>
      </c>
    </row>
    <row r="26" spans="1:12">
      <c r="A26" s="41" t="s">
        <v>744</v>
      </c>
      <c r="B26" s="44">
        <v>3</v>
      </c>
      <c r="C26" s="44">
        <v>3</v>
      </c>
      <c r="D26" s="44">
        <v>3</v>
      </c>
      <c r="E26" s="44">
        <v>4</v>
      </c>
      <c r="F26" s="44">
        <v>3</v>
      </c>
      <c r="G26" s="44">
        <v>2</v>
      </c>
      <c r="H26" s="44">
        <v>2</v>
      </c>
      <c r="I26" s="44">
        <v>3</v>
      </c>
      <c r="J26" s="44">
        <v>3</v>
      </c>
      <c r="K26" s="44">
        <v>3</v>
      </c>
      <c r="L26" s="44">
        <v>3</v>
      </c>
    </row>
    <row r="27" spans="1:12">
      <c r="A27" s="41" t="s">
        <v>745</v>
      </c>
      <c r="B27" s="44">
        <v>6</v>
      </c>
      <c r="C27" s="44">
        <v>6</v>
      </c>
      <c r="D27" s="44">
        <v>6</v>
      </c>
      <c r="E27" s="44">
        <v>7</v>
      </c>
      <c r="F27" s="44">
        <v>7</v>
      </c>
      <c r="G27" s="44">
        <v>6</v>
      </c>
      <c r="H27" s="44">
        <v>7</v>
      </c>
      <c r="I27" s="44">
        <v>8</v>
      </c>
      <c r="J27" s="44">
        <v>9</v>
      </c>
      <c r="K27" s="44">
        <v>11</v>
      </c>
      <c r="L27" s="44">
        <v>10</v>
      </c>
    </row>
    <row r="28" spans="1:12">
      <c r="A28" s="41" t="s">
        <v>746</v>
      </c>
      <c r="B28" s="44">
        <v>25</v>
      </c>
      <c r="C28" s="44">
        <v>29</v>
      </c>
      <c r="D28" s="44">
        <v>27</v>
      </c>
      <c r="E28" s="44">
        <v>28</v>
      </c>
      <c r="F28" s="44">
        <v>29</v>
      </c>
      <c r="G28" s="44">
        <v>34</v>
      </c>
      <c r="H28" s="46">
        <v>29</v>
      </c>
      <c r="I28" s="46">
        <v>29</v>
      </c>
      <c r="J28" s="46">
        <v>30</v>
      </c>
      <c r="K28" s="46">
        <v>30</v>
      </c>
      <c r="L28" s="46">
        <v>31</v>
      </c>
    </row>
    <row r="29" spans="1:12">
      <c r="A29" s="41" t="s">
        <v>747</v>
      </c>
      <c r="B29" s="44">
        <v>7</v>
      </c>
      <c r="C29" s="44">
        <v>14</v>
      </c>
      <c r="D29" s="44">
        <v>14</v>
      </c>
      <c r="E29" s="44">
        <v>11</v>
      </c>
      <c r="F29" s="44">
        <v>9</v>
      </c>
      <c r="G29" s="44">
        <v>8</v>
      </c>
      <c r="H29" s="44">
        <v>11</v>
      </c>
      <c r="I29" s="44">
        <v>24</v>
      </c>
      <c r="J29" s="44">
        <v>64</v>
      </c>
      <c r="K29" s="44">
        <v>74</v>
      </c>
      <c r="L29" s="44">
        <v>35</v>
      </c>
    </row>
    <row r="30" spans="1:12">
      <c r="A30" s="41" t="s">
        <v>748</v>
      </c>
      <c r="B30" s="44">
        <v>22</v>
      </c>
      <c r="C30" s="44">
        <v>20</v>
      </c>
      <c r="D30" s="44">
        <v>17</v>
      </c>
      <c r="E30" s="44">
        <v>18</v>
      </c>
      <c r="F30" s="44">
        <v>18</v>
      </c>
      <c r="G30" s="44">
        <v>17</v>
      </c>
      <c r="H30" s="44">
        <v>17</v>
      </c>
      <c r="I30" s="44">
        <v>19</v>
      </c>
      <c r="J30" s="44">
        <v>19</v>
      </c>
      <c r="K30" s="44">
        <v>17</v>
      </c>
      <c r="L30" s="44">
        <v>17</v>
      </c>
    </row>
    <row r="31" spans="1:12">
      <c r="A31" s="42" t="s">
        <v>749</v>
      </c>
      <c r="B31" s="44">
        <v>161</v>
      </c>
      <c r="C31" s="44">
        <v>165</v>
      </c>
      <c r="D31" s="44">
        <v>175</v>
      </c>
      <c r="E31" s="44" t="s">
        <v>886</v>
      </c>
      <c r="F31" s="44">
        <v>167</v>
      </c>
      <c r="G31" s="44">
        <v>173</v>
      </c>
      <c r="H31" s="44">
        <v>183</v>
      </c>
      <c r="I31" s="44">
        <v>184</v>
      </c>
      <c r="J31" s="44">
        <v>188</v>
      </c>
      <c r="K31" s="44">
        <v>178</v>
      </c>
      <c r="L31" s="44">
        <v>169</v>
      </c>
    </row>
    <row r="32" spans="1:12">
      <c r="A32" s="42" t="s">
        <v>711</v>
      </c>
      <c r="B32" s="44" t="s">
        <v>886</v>
      </c>
      <c r="C32" s="44" t="s">
        <v>886</v>
      </c>
      <c r="D32" s="44" t="s">
        <v>886</v>
      </c>
      <c r="E32" s="44" t="s">
        <v>886</v>
      </c>
      <c r="F32" s="44" t="s">
        <v>886</v>
      </c>
      <c r="G32" s="44" t="s">
        <v>886</v>
      </c>
      <c r="H32" s="44" t="s">
        <v>886</v>
      </c>
      <c r="I32" s="44" t="s">
        <v>886</v>
      </c>
      <c r="J32" s="44" t="s">
        <v>886</v>
      </c>
      <c r="K32" s="44" t="s">
        <v>886</v>
      </c>
      <c r="L32" s="44">
        <v>1</v>
      </c>
    </row>
    <row r="33" spans="1:12">
      <c r="A33" s="42" t="s">
        <v>750</v>
      </c>
      <c r="B33" s="44" t="s">
        <v>886</v>
      </c>
      <c r="C33" s="44" t="s">
        <v>886</v>
      </c>
      <c r="D33" s="44">
        <v>1</v>
      </c>
      <c r="E33" s="44">
        <v>1</v>
      </c>
      <c r="F33" s="44">
        <v>2</v>
      </c>
      <c r="G33" s="44">
        <v>1</v>
      </c>
      <c r="H33" s="44">
        <v>1</v>
      </c>
      <c r="I33" s="44">
        <v>1</v>
      </c>
      <c r="J33" s="44">
        <v>1</v>
      </c>
      <c r="K33" s="44">
        <v>2</v>
      </c>
      <c r="L33" s="44">
        <v>2</v>
      </c>
    </row>
    <row r="34" spans="1:12">
      <c r="A34" s="42" t="s">
        <v>751</v>
      </c>
      <c r="B34" s="44" t="s">
        <v>886</v>
      </c>
      <c r="C34" s="44" t="s">
        <v>886</v>
      </c>
      <c r="D34" s="44" t="s">
        <v>886</v>
      </c>
      <c r="E34" s="44" t="s">
        <v>886</v>
      </c>
      <c r="F34" s="44" t="s">
        <v>886</v>
      </c>
      <c r="G34" s="44" t="s">
        <v>886</v>
      </c>
      <c r="H34" s="44" t="s">
        <v>886</v>
      </c>
      <c r="I34" s="44" t="s">
        <v>886</v>
      </c>
      <c r="J34" s="44" t="s">
        <v>886</v>
      </c>
      <c r="K34" s="44" t="s">
        <v>886</v>
      </c>
      <c r="L34" s="44" t="s">
        <v>886</v>
      </c>
    </row>
    <row r="35" spans="1:12">
      <c r="A35" s="42" t="s">
        <v>752</v>
      </c>
      <c r="B35" s="44">
        <v>148</v>
      </c>
      <c r="C35" s="44">
        <v>172</v>
      </c>
      <c r="D35" s="44">
        <v>29</v>
      </c>
      <c r="E35" s="44">
        <v>30</v>
      </c>
      <c r="F35" s="44">
        <v>36</v>
      </c>
      <c r="G35" s="44">
        <v>39</v>
      </c>
      <c r="H35" s="44">
        <v>69</v>
      </c>
      <c r="I35" s="44">
        <v>60</v>
      </c>
      <c r="J35" s="44">
        <v>60</v>
      </c>
      <c r="K35" s="44">
        <v>54</v>
      </c>
      <c r="L35" s="44">
        <v>87</v>
      </c>
    </row>
    <row r="36" spans="1:12">
      <c r="A36" s="42" t="s">
        <v>753</v>
      </c>
      <c r="B36" s="44" t="s">
        <v>886</v>
      </c>
      <c r="C36" s="44" t="s">
        <v>886</v>
      </c>
      <c r="D36" s="44" t="s">
        <v>886</v>
      </c>
      <c r="E36" s="44" t="s">
        <v>886</v>
      </c>
      <c r="F36" s="44" t="s">
        <v>886</v>
      </c>
      <c r="G36" s="44" t="s">
        <v>886</v>
      </c>
      <c r="H36" s="44" t="s">
        <v>886</v>
      </c>
      <c r="I36" s="44" t="s">
        <v>886</v>
      </c>
      <c r="J36" s="44" t="s">
        <v>886</v>
      </c>
      <c r="K36" s="44" t="s">
        <v>886</v>
      </c>
      <c r="L36" s="44">
        <v>2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workbookViewId="0">
      <selection activeCell="L36" sqref="L36"/>
    </sheetView>
  </sheetViews>
  <sheetFormatPr defaultRowHeight="11.25"/>
  <cols>
    <col min="1" max="1" width="19.7109375" style="39" customWidth="1"/>
    <col min="2" max="8" width="13.28515625" style="50" customWidth="1"/>
    <col min="9" max="19" width="6.140625" style="39" customWidth="1"/>
    <col min="20" max="33" width="7.85546875" style="39" customWidth="1"/>
    <col min="34" max="16384" width="9.140625" style="39"/>
  </cols>
  <sheetData>
    <row r="1" spans="1:8" ht="30" customHeight="1">
      <c r="A1" s="54" t="s">
        <v>708</v>
      </c>
    </row>
    <row r="2" spans="1:8" ht="12.75" customHeight="1">
      <c r="A2" s="40"/>
      <c r="B2" s="40">
        <v>2007</v>
      </c>
      <c r="C2" s="40">
        <v>2008</v>
      </c>
      <c r="D2" s="40">
        <v>2009</v>
      </c>
      <c r="E2" s="40">
        <v>2010</v>
      </c>
      <c r="F2" s="40">
        <v>2011</v>
      </c>
      <c r="G2" s="40">
        <v>2012</v>
      </c>
      <c r="H2" s="40">
        <v>2013</v>
      </c>
    </row>
    <row r="3" spans="1:8" ht="12.75" customHeight="1">
      <c r="A3" s="41" t="s">
        <v>723</v>
      </c>
      <c r="B3" s="48">
        <v>154</v>
      </c>
      <c r="C3" s="48">
        <v>50</v>
      </c>
      <c r="D3" s="49">
        <v>1008</v>
      </c>
      <c r="E3" s="49">
        <v>1610</v>
      </c>
      <c r="F3" s="49">
        <v>2332</v>
      </c>
      <c r="G3" s="49">
        <v>1010</v>
      </c>
      <c r="H3" s="49">
        <v>1253</v>
      </c>
    </row>
    <row r="4" spans="1:8" ht="12.75" customHeight="1">
      <c r="A4" s="41" t="s">
        <v>724</v>
      </c>
      <c r="B4" s="48">
        <v>3</v>
      </c>
      <c r="C4" s="48">
        <v>92</v>
      </c>
      <c r="D4" s="49">
        <v>224</v>
      </c>
      <c r="E4" s="49">
        <v>875</v>
      </c>
      <c r="F4" s="49">
        <v>242</v>
      </c>
      <c r="G4" s="49">
        <v>1022</v>
      </c>
      <c r="H4" s="49">
        <v>127</v>
      </c>
    </row>
    <row r="5" spans="1:8" ht="12.75" customHeight="1">
      <c r="A5" s="41" t="s">
        <v>725</v>
      </c>
      <c r="B5" s="48" t="s">
        <v>709</v>
      </c>
      <c r="C5" s="48" t="s">
        <v>709</v>
      </c>
      <c r="D5" s="48" t="s">
        <v>709</v>
      </c>
      <c r="E5" s="48" t="s">
        <v>709</v>
      </c>
      <c r="F5" s="48" t="s">
        <v>709</v>
      </c>
      <c r="G5" s="48" t="s">
        <v>709</v>
      </c>
      <c r="H5" s="48" t="s">
        <v>709</v>
      </c>
    </row>
    <row r="6" spans="1:8" ht="12.75" customHeight="1">
      <c r="A6" s="41" t="s">
        <v>726</v>
      </c>
      <c r="B6" s="48">
        <v>132</v>
      </c>
      <c r="C6" s="48">
        <v>103</v>
      </c>
      <c r="D6" s="49">
        <v>92</v>
      </c>
      <c r="E6" s="49">
        <v>377</v>
      </c>
      <c r="F6" s="49">
        <v>223</v>
      </c>
      <c r="G6" s="49">
        <v>250</v>
      </c>
      <c r="H6" s="49">
        <v>889</v>
      </c>
    </row>
    <row r="7" spans="1:8" ht="12.75" customHeight="1">
      <c r="A7" s="41" t="s">
        <v>727</v>
      </c>
      <c r="B7" s="48">
        <v>5900</v>
      </c>
      <c r="C7" s="48">
        <v>5500</v>
      </c>
      <c r="D7" s="49">
        <v>9632</v>
      </c>
      <c r="E7" s="49">
        <v>11550</v>
      </c>
      <c r="F7" s="49">
        <v>10890</v>
      </c>
      <c r="G7" s="49">
        <v>13400</v>
      </c>
      <c r="H7" s="49">
        <v>8638</v>
      </c>
    </row>
    <row r="8" spans="1:8" ht="12.75" customHeight="1">
      <c r="A8" s="41" t="s">
        <v>728</v>
      </c>
      <c r="B8" s="48">
        <v>27</v>
      </c>
      <c r="C8" s="48">
        <v>40</v>
      </c>
      <c r="D8" s="49">
        <v>133</v>
      </c>
      <c r="E8" s="49">
        <v>86</v>
      </c>
      <c r="F8" s="49">
        <v>77</v>
      </c>
      <c r="G8" s="49">
        <v>87</v>
      </c>
      <c r="H8" s="49">
        <v>21</v>
      </c>
    </row>
    <row r="9" spans="1:8" ht="12.75" customHeight="1">
      <c r="A9" s="41" t="s">
        <v>729</v>
      </c>
      <c r="B9" s="48">
        <v>472</v>
      </c>
      <c r="C9" s="48">
        <v>52</v>
      </c>
      <c r="D9" s="49">
        <v>237</v>
      </c>
      <c r="E9" s="49">
        <v>986</v>
      </c>
      <c r="F9" s="49">
        <v>140</v>
      </c>
      <c r="G9" s="49">
        <v>80</v>
      </c>
      <c r="H9" s="49">
        <v>133</v>
      </c>
    </row>
    <row r="10" spans="1:8" ht="12.75" customHeight="1">
      <c r="A10" s="41" t="s">
        <v>730</v>
      </c>
      <c r="B10" s="48">
        <v>109</v>
      </c>
      <c r="C10" s="48">
        <v>334</v>
      </c>
      <c r="D10" s="49">
        <v>155</v>
      </c>
      <c r="E10" s="49">
        <v>857</v>
      </c>
      <c r="F10" s="49" t="s">
        <v>709</v>
      </c>
      <c r="G10" s="49">
        <v>433</v>
      </c>
      <c r="H10" s="49">
        <v>151</v>
      </c>
    </row>
    <row r="11" spans="1:8" ht="12.75" customHeight="1">
      <c r="A11" s="41" t="s">
        <v>731</v>
      </c>
      <c r="B11" s="48">
        <v>8766</v>
      </c>
      <c r="C11" s="48">
        <v>5236</v>
      </c>
      <c r="D11" s="49">
        <v>3133</v>
      </c>
      <c r="E11" s="49">
        <v>4482</v>
      </c>
      <c r="F11" s="49">
        <v>2547</v>
      </c>
      <c r="G11" s="49">
        <v>3080</v>
      </c>
      <c r="H11" s="49">
        <v>703</v>
      </c>
    </row>
    <row r="12" spans="1:8" ht="12.75" customHeight="1">
      <c r="A12" s="41" t="s">
        <v>732</v>
      </c>
      <c r="B12" s="48">
        <v>228</v>
      </c>
      <c r="C12" s="49" t="s">
        <v>709</v>
      </c>
      <c r="D12" s="49" t="s">
        <v>709</v>
      </c>
      <c r="E12" s="49" t="s">
        <v>709</v>
      </c>
      <c r="F12" s="49">
        <v>3120</v>
      </c>
      <c r="G12" s="49" t="s">
        <v>709</v>
      </c>
      <c r="H12" s="49" t="s">
        <v>709</v>
      </c>
    </row>
    <row r="13" spans="1:8" ht="12.75" customHeight="1">
      <c r="A13" s="42" t="s">
        <v>733</v>
      </c>
      <c r="B13" s="48" t="s">
        <v>709</v>
      </c>
      <c r="C13" s="48">
        <v>60</v>
      </c>
      <c r="D13" s="49">
        <v>152</v>
      </c>
      <c r="E13" s="49">
        <v>63</v>
      </c>
      <c r="F13" s="49">
        <v>57</v>
      </c>
      <c r="G13" s="49">
        <v>58</v>
      </c>
      <c r="H13" s="49">
        <v>142</v>
      </c>
    </row>
    <row r="14" spans="1:8" ht="12.75" customHeight="1">
      <c r="A14" s="41" t="s">
        <v>734</v>
      </c>
      <c r="B14" s="48">
        <v>4657</v>
      </c>
      <c r="C14" s="48">
        <v>5415</v>
      </c>
      <c r="D14" s="49">
        <v>5215</v>
      </c>
      <c r="E14" s="49">
        <v>4863</v>
      </c>
      <c r="F14" s="49">
        <v>12664</v>
      </c>
      <c r="G14" s="49">
        <v>6091</v>
      </c>
      <c r="H14" s="49">
        <v>3057</v>
      </c>
    </row>
    <row r="15" spans="1:8" ht="12.75" customHeight="1">
      <c r="A15" s="41" t="s">
        <v>735</v>
      </c>
      <c r="B15" s="48" t="s">
        <v>709</v>
      </c>
      <c r="C15" s="48">
        <v>50</v>
      </c>
      <c r="D15" s="49">
        <v>270</v>
      </c>
      <c r="E15" s="49">
        <v>50</v>
      </c>
      <c r="F15" s="49">
        <v>145</v>
      </c>
      <c r="G15" s="49" t="s">
        <v>709</v>
      </c>
      <c r="H15" s="49">
        <v>75</v>
      </c>
    </row>
    <row r="16" spans="1:8" ht="12.75" customHeight="1">
      <c r="A16" s="41" t="s">
        <v>754</v>
      </c>
      <c r="B16" s="48">
        <v>5</v>
      </c>
      <c r="C16" s="48">
        <v>21</v>
      </c>
      <c r="D16" s="49">
        <v>349</v>
      </c>
      <c r="E16" s="49">
        <v>56</v>
      </c>
      <c r="F16" s="49">
        <v>19</v>
      </c>
      <c r="G16" s="49">
        <v>81</v>
      </c>
      <c r="H16" s="49">
        <v>248</v>
      </c>
    </row>
    <row r="17" spans="1:8" ht="12.75" customHeight="1">
      <c r="A17" s="41" t="s">
        <v>736</v>
      </c>
      <c r="B17" s="48">
        <v>26</v>
      </c>
      <c r="C17" s="48">
        <v>53</v>
      </c>
      <c r="D17" s="49">
        <v>61</v>
      </c>
      <c r="E17" s="49">
        <v>41</v>
      </c>
      <c r="F17" s="49">
        <v>128</v>
      </c>
      <c r="G17" s="49">
        <v>554</v>
      </c>
      <c r="H17" s="49">
        <v>86</v>
      </c>
    </row>
    <row r="18" spans="1:8" ht="12.75" customHeight="1">
      <c r="A18" s="41" t="s">
        <v>737</v>
      </c>
      <c r="B18" s="48">
        <v>1</v>
      </c>
      <c r="C18" s="48">
        <v>15</v>
      </c>
      <c r="D18" s="49">
        <v>4</v>
      </c>
      <c r="E18" s="49">
        <v>20</v>
      </c>
      <c r="F18" s="49">
        <v>16</v>
      </c>
      <c r="G18" s="49">
        <v>49</v>
      </c>
      <c r="H18" s="49">
        <v>24.1</v>
      </c>
    </row>
    <row r="19" spans="1:8" ht="12.75" customHeight="1">
      <c r="A19" s="41" t="s">
        <v>738</v>
      </c>
      <c r="B19" s="48">
        <v>154</v>
      </c>
      <c r="C19" s="48">
        <v>158</v>
      </c>
      <c r="D19" s="49" t="s">
        <v>709</v>
      </c>
      <c r="E19" s="49">
        <v>289.89999999999998</v>
      </c>
      <c r="F19" s="49">
        <v>1043.1199999999999</v>
      </c>
      <c r="G19" s="49">
        <v>0</v>
      </c>
      <c r="H19" s="49">
        <v>35.01</v>
      </c>
    </row>
    <row r="20" spans="1:8" ht="12.75" customHeight="1">
      <c r="A20" s="41" t="s">
        <v>710</v>
      </c>
      <c r="B20" s="48" t="s">
        <v>709</v>
      </c>
      <c r="C20" s="48" t="s">
        <v>709</v>
      </c>
      <c r="D20" s="48" t="s">
        <v>709</v>
      </c>
      <c r="E20" s="48">
        <v>0</v>
      </c>
      <c r="F20" s="48">
        <v>0</v>
      </c>
      <c r="G20" s="48">
        <v>0</v>
      </c>
      <c r="H20" s="48">
        <v>0</v>
      </c>
    </row>
    <row r="21" spans="1:8" ht="12.75" customHeight="1">
      <c r="A21" s="41" t="s">
        <v>739</v>
      </c>
      <c r="B21" s="48">
        <v>1245</v>
      </c>
      <c r="C21" s="48">
        <v>1148</v>
      </c>
      <c r="D21" s="49">
        <v>1129</v>
      </c>
      <c r="E21" s="49">
        <v>1194</v>
      </c>
      <c r="F21" s="49">
        <v>1663</v>
      </c>
      <c r="G21" s="49">
        <v>2553</v>
      </c>
      <c r="H21" s="49">
        <v>1862</v>
      </c>
    </row>
    <row r="22" spans="1:8" ht="12.75" customHeight="1">
      <c r="A22" s="41" t="s">
        <v>740</v>
      </c>
      <c r="B22" s="48">
        <v>381</v>
      </c>
      <c r="C22" s="48">
        <v>1718</v>
      </c>
      <c r="D22" s="49">
        <v>623</v>
      </c>
      <c r="E22" s="49">
        <v>368</v>
      </c>
      <c r="F22" s="49">
        <v>1282</v>
      </c>
      <c r="G22" s="49">
        <v>545</v>
      </c>
      <c r="H22" s="49">
        <v>668</v>
      </c>
    </row>
    <row r="23" spans="1:8" ht="12.75" customHeight="1">
      <c r="A23" s="41" t="s">
        <v>741</v>
      </c>
      <c r="B23" s="48">
        <v>226</v>
      </c>
      <c r="C23" s="48">
        <v>720</v>
      </c>
      <c r="D23" s="49">
        <v>783</v>
      </c>
      <c r="E23" s="49">
        <v>560.4</v>
      </c>
      <c r="F23" s="49">
        <v>1620.1</v>
      </c>
      <c r="G23" s="49">
        <v>1003.3</v>
      </c>
      <c r="H23" s="49">
        <v>942</v>
      </c>
    </row>
    <row r="24" spans="1:8" ht="12.75" customHeight="1">
      <c r="A24" s="41" t="s">
        <v>742</v>
      </c>
      <c r="B24" s="49">
        <v>633</v>
      </c>
      <c r="C24" s="49">
        <v>792</v>
      </c>
      <c r="D24" s="49">
        <v>1405</v>
      </c>
      <c r="E24" s="49">
        <v>1452</v>
      </c>
      <c r="F24" s="49">
        <v>1023</v>
      </c>
      <c r="G24" s="49">
        <v>555</v>
      </c>
      <c r="H24" s="49">
        <v>256</v>
      </c>
    </row>
    <row r="25" spans="1:8" ht="12.75" customHeight="1">
      <c r="A25" s="41" t="s">
        <v>743</v>
      </c>
      <c r="B25" s="48">
        <v>727</v>
      </c>
      <c r="C25" s="48">
        <v>67</v>
      </c>
      <c r="D25" s="49">
        <v>332</v>
      </c>
      <c r="E25" s="49">
        <v>52.4</v>
      </c>
      <c r="F25" s="49">
        <v>492.66</v>
      </c>
      <c r="G25" s="49">
        <v>1935</v>
      </c>
      <c r="H25" s="49">
        <v>2263.6671000000001</v>
      </c>
    </row>
    <row r="26" spans="1:8" ht="12.75" customHeight="1">
      <c r="A26" s="41" t="s">
        <v>744</v>
      </c>
      <c r="B26" s="48">
        <v>10</v>
      </c>
      <c r="C26" s="48">
        <v>96</v>
      </c>
      <c r="D26" s="49">
        <v>56</v>
      </c>
      <c r="E26" s="49">
        <v>55.56</v>
      </c>
      <c r="F26" s="49">
        <v>79</v>
      </c>
      <c r="G26" s="49">
        <v>173</v>
      </c>
      <c r="H26" s="49">
        <v>29</v>
      </c>
    </row>
    <row r="27" spans="1:8" ht="12.75" customHeight="1">
      <c r="A27" s="41" t="s">
        <v>745</v>
      </c>
      <c r="B27" s="48">
        <v>25</v>
      </c>
      <c r="C27" s="48">
        <v>27</v>
      </c>
      <c r="D27" s="49">
        <v>327</v>
      </c>
      <c r="E27" s="49">
        <v>557</v>
      </c>
      <c r="F27" s="49">
        <v>153</v>
      </c>
      <c r="G27" s="49">
        <v>77</v>
      </c>
      <c r="H27" s="49">
        <v>115</v>
      </c>
    </row>
    <row r="28" spans="1:8" ht="12.75" customHeight="1">
      <c r="A28" s="41" t="s">
        <v>746</v>
      </c>
      <c r="B28" s="48">
        <v>184</v>
      </c>
      <c r="C28" s="48">
        <v>277</v>
      </c>
      <c r="D28" s="49">
        <v>297</v>
      </c>
      <c r="E28" s="49">
        <v>426</v>
      </c>
      <c r="F28" s="49">
        <v>80</v>
      </c>
      <c r="G28" s="49">
        <v>418</v>
      </c>
      <c r="H28" s="49">
        <v>715</v>
      </c>
    </row>
    <row r="29" spans="1:8" ht="12.75" customHeight="1">
      <c r="A29" s="41" t="s">
        <v>747</v>
      </c>
      <c r="B29" s="48">
        <v>443</v>
      </c>
      <c r="C29" s="48">
        <v>414</v>
      </c>
      <c r="D29" s="49">
        <v>414</v>
      </c>
      <c r="E29" s="49">
        <v>1578</v>
      </c>
      <c r="F29" s="49">
        <v>1072</v>
      </c>
      <c r="G29" s="49">
        <v>1055</v>
      </c>
      <c r="H29" s="49">
        <v>1034</v>
      </c>
    </row>
    <row r="30" spans="1:8" ht="12.75" customHeight="1">
      <c r="A30" s="41" t="s">
        <v>748</v>
      </c>
      <c r="B30" s="48">
        <v>510</v>
      </c>
      <c r="C30" s="48">
        <v>832</v>
      </c>
      <c r="D30" s="49">
        <v>2045</v>
      </c>
      <c r="E30" s="49">
        <v>5787</v>
      </c>
      <c r="F30" s="49">
        <v>1206</v>
      </c>
      <c r="G30" s="49">
        <v>5013</v>
      </c>
      <c r="H30" s="49">
        <v>399</v>
      </c>
    </row>
    <row r="31" spans="1:8" ht="12.75" customHeight="1">
      <c r="A31" s="42" t="s">
        <v>749</v>
      </c>
      <c r="B31" s="48">
        <v>1045</v>
      </c>
      <c r="C31" s="48" t="s">
        <v>709</v>
      </c>
      <c r="D31" s="49" t="s">
        <v>709</v>
      </c>
      <c r="E31" s="49" t="s">
        <v>709</v>
      </c>
      <c r="F31" s="49" t="s">
        <v>709</v>
      </c>
      <c r="G31" s="49" t="s">
        <v>709</v>
      </c>
      <c r="H31" s="49" t="s">
        <v>709</v>
      </c>
    </row>
    <row r="32" spans="1:8" ht="12.75" customHeight="1">
      <c r="A32" s="42" t="s">
        <v>711</v>
      </c>
      <c r="B32" s="48" t="s">
        <v>709</v>
      </c>
      <c r="C32" s="48" t="s">
        <v>709</v>
      </c>
      <c r="D32" s="49" t="s">
        <v>709</v>
      </c>
      <c r="E32" s="49" t="s">
        <v>709</v>
      </c>
      <c r="F32" s="49" t="s">
        <v>709</v>
      </c>
      <c r="G32" s="49" t="s">
        <v>709</v>
      </c>
      <c r="H32" s="49">
        <v>1</v>
      </c>
    </row>
    <row r="33" spans="1:8" ht="12.75" customHeight="1">
      <c r="A33" s="42" t="s">
        <v>750</v>
      </c>
      <c r="B33" s="48" t="s">
        <v>709</v>
      </c>
      <c r="C33" s="48" t="s">
        <v>709</v>
      </c>
      <c r="D33" s="48" t="s">
        <v>709</v>
      </c>
      <c r="E33" s="48">
        <v>2.7</v>
      </c>
      <c r="F33" s="48">
        <v>2.9</v>
      </c>
      <c r="G33" s="48">
        <v>40.6</v>
      </c>
      <c r="H33" s="48">
        <v>24.3</v>
      </c>
    </row>
    <row r="34" spans="1:8" ht="12.75" customHeight="1">
      <c r="A34" s="42" t="s">
        <v>751</v>
      </c>
      <c r="B34" s="48" t="s">
        <v>709</v>
      </c>
      <c r="C34" s="48" t="s">
        <v>709</v>
      </c>
      <c r="D34" s="48" t="s">
        <v>709</v>
      </c>
      <c r="E34" s="48" t="s">
        <v>709</v>
      </c>
      <c r="F34" s="48">
        <v>5.4</v>
      </c>
      <c r="G34" s="48" t="s">
        <v>709</v>
      </c>
      <c r="H34" s="48" t="s">
        <v>709</v>
      </c>
    </row>
    <row r="35" spans="1:8" ht="12.75" customHeight="1">
      <c r="A35" s="42" t="s">
        <v>752</v>
      </c>
      <c r="B35" s="48">
        <v>693</v>
      </c>
      <c r="C35" s="48">
        <v>1107</v>
      </c>
      <c r="D35" s="49">
        <v>3015</v>
      </c>
      <c r="E35" s="49">
        <v>5002</v>
      </c>
      <c r="F35" s="49">
        <v>3387</v>
      </c>
      <c r="G35" s="49">
        <v>3442.44</v>
      </c>
      <c r="H35" s="49">
        <v>6949</v>
      </c>
    </row>
    <row r="36" spans="1:8">
      <c r="A36" s="42" t="s">
        <v>753</v>
      </c>
      <c r="B36" s="48" t="s">
        <v>709</v>
      </c>
      <c r="C36" s="48" t="s">
        <v>709</v>
      </c>
      <c r="D36" s="49" t="s">
        <v>709</v>
      </c>
      <c r="E36" s="49" t="s">
        <v>709</v>
      </c>
      <c r="F36" s="49" t="s">
        <v>709</v>
      </c>
      <c r="G36" s="49" t="s">
        <v>709</v>
      </c>
      <c r="H36" s="49">
        <v>1.1299999999999999</v>
      </c>
    </row>
    <row r="42" spans="1:8">
      <c r="A42" s="43"/>
    </row>
    <row r="43" spans="1:8">
      <c r="A43" s="43"/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23"/>
  <sheetViews>
    <sheetView topLeftCell="B1" workbookViewId="0">
      <selection activeCell="H6" sqref="H6"/>
    </sheetView>
  </sheetViews>
  <sheetFormatPr defaultColWidth="14.5703125" defaultRowHeight="14.45" customHeight="1"/>
  <cols>
    <col min="1" max="1" width="14.5703125" style="19" customWidth="1"/>
    <col min="2" max="2" width="14.5703125" style="18" customWidth="1"/>
    <col min="3" max="3" width="14.5703125" style="26" customWidth="1"/>
    <col min="4" max="6" width="14.5703125" style="18" customWidth="1"/>
    <col min="7" max="7" width="14.5703125" style="27" customWidth="1"/>
    <col min="8" max="8" width="17.28515625" style="31" customWidth="1"/>
    <col min="9" max="9" width="14.5703125" style="31" customWidth="1"/>
    <col min="10" max="10" width="14.5703125" style="19" customWidth="1"/>
    <col min="11" max="11" width="16.140625" style="19" customWidth="1"/>
    <col min="12" max="16384" width="14.5703125" style="19"/>
  </cols>
  <sheetData>
    <row r="1" spans="1:12" ht="15" customHeight="1">
      <c r="D1" s="55" t="s">
        <v>704</v>
      </c>
      <c r="H1" s="63" t="s">
        <v>868</v>
      </c>
      <c r="I1" s="63" t="s">
        <v>868</v>
      </c>
      <c r="J1" s="63" t="s">
        <v>869</v>
      </c>
      <c r="K1" s="63" t="s">
        <v>869</v>
      </c>
    </row>
    <row r="2" spans="1:12" ht="14.45" customHeight="1">
      <c r="D2" s="18">
        <f>24*365.59</f>
        <v>8774.16</v>
      </c>
      <c r="H2" s="21">
        <v>220</v>
      </c>
      <c r="I2" s="21">
        <v>110</v>
      </c>
      <c r="J2" s="19">
        <v>3.1415926535897931</v>
      </c>
      <c r="K2" s="19" t="e">
        <f ca="1">RAUND(J2,2)</f>
        <v>#NAME?</v>
      </c>
    </row>
    <row r="3" spans="1:12" ht="14.25" customHeight="1">
      <c r="H3" s="19"/>
      <c r="I3" s="19"/>
    </row>
    <row r="4" spans="1:12" s="22" customFormat="1" ht="51" customHeight="1">
      <c r="A4" s="60" t="s">
        <v>863</v>
      </c>
      <c r="B4" s="61" t="s">
        <v>872</v>
      </c>
      <c r="C4" s="62" t="s">
        <v>866</v>
      </c>
      <c r="D4" s="61" t="s">
        <v>867</v>
      </c>
      <c r="E4" s="61" t="s">
        <v>864</v>
      </c>
      <c r="F4" s="61" t="s">
        <v>865</v>
      </c>
      <c r="G4" s="60" t="s">
        <v>879</v>
      </c>
      <c r="H4" s="61" t="s">
        <v>892</v>
      </c>
      <c r="I4" s="61" t="s">
        <v>870</v>
      </c>
      <c r="J4" s="61" t="s">
        <v>873</v>
      </c>
      <c r="K4" s="61" t="s">
        <v>871</v>
      </c>
      <c r="L4" s="61" t="s">
        <v>878</v>
      </c>
    </row>
    <row r="5" spans="1:12" s="64" customFormat="1" ht="14.45" customHeight="1">
      <c r="A5" s="23" t="s">
        <v>395</v>
      </c>
      <c r="B5" s="21">
        <v>900</v>
      </c>
      <c r="C5" s="28">
        <v>13</v>
      </c>
      <c r="D5" s="21">
        <v>12000</v>
      </c>
      <c r="E5" s="21">
        <v>11</v>
      </c>
      <c r="F5" s="21">
        <v>2700</v>
      </c>
      <c r="G5" s="66"/>
      <c r="K5" s="65" t="str">
        <f>IF(D5/D2&gt;E5,"pēc garantijas","pirms garantijas")</f>
        <v>pirms garantijas</v>
      </c>
      <c r="L5" s="21" t="e">
        <f>B5/(_J2.4)</f>
        <v>#NAME?</v>
      </c>
    </row>
    <row r="6" spans="1:12" s="64" customFormat="1" ht="14.45" customHeight="1">
      <c r="A6" s="23" t="s">
        <v>396</v>
      </c>
      <c r="B6" s="21">
        <v>500</v>
      </c>
      <c r="C6" s="28">
        <v>9</v>
      </c>
      <c r="D6" s="21">
        <v>10000</v>
      </c>
      <c r="E6" s="21">
        <v>9</v>
      </c>
      <c r="F6" s="21">
        <v>4100</v>
      </c>
      <c r="G6" s="66"/>
      <c r="K6" s="65" t="e">
        <f t="shared" ref="K6:K69" si="0">IF(D6/D3&gt;E6,"pēc garantijas","pirms garantijas")</f>
        <v>#DIV/0!</v>
      </c>
    </row>
    <row r="7" spans="1:12" s="64" customFormat="1" ht="14.45" customHeight="1">
      <c r="A7" s="23" t="s">
        <v>397</v>
      </c>
      <c r="B7" s="21">
        <v>900</v>
      </c>
      <c r="C7" s="28">
        <v>13</v>
      </c>
      <c r="D7" s="21">
        <v>12000</v>
      </c>
      <c r="E7" s="21">
        <v>2</v>
      </c>
      <c r="F7" s="21">
        <v>4100</v>
      </c>
      <c r="G7" s="66"/>
      <c r="K7" s="65" t="e">
        <f t="shared" si="0"/>
        <v>#VALUE!</v>
      </c>
    </row>
    <row r="8" spans="1:12" s="64" customFormat="1" ht="14.45" customHeight="1">
      <c r="A8" s="23" t="s">
        <v>397</v>
      </c>
      <c r="B8" s="21">
        <v>900</v>
      </c>
      <c r="C8" s="28">
        <v>13</v>
      </c>
      <c r="D8" s="21">
        <v>12000</v>
      </c>
      <c r="E8" s="21">
        <v>2</v>
      </c>
      <c r="F8" s="21">
        <v>4100</v>
      </c>
      <c r="G8" s="66"/>
      <c r="K8" s="65" t="str">
        <f t="shared" si="0"/>
        <v>pirms garantijas</v>
      </c>
    </row>
    <row r="9" spans="1:12" s="64" customFormat="1" ht="14.45" customHeight="1">
      <c r="A9" s="23" t="s">
        <v>398</v>
      </c>
      <c r="B9" s="21">
        <v>300</v>
      </c>
      <c r="C9" s="28">
        <v>6.64</v>
      </c>
      <c r="D9" s="21">
        <v>10000</v>
      </c>
      <c r="E9" s="21">
        <v>9</v>
      </c>
      <c r="F9" s="21">
        <v>2700</v>
      </c>
      <c r="G9" s="66"/>
      <c r="K9" s="65" t="str">
        <f t="shared" si="0"/>
        <v>pirms garantijas</v>
      </c>
    </row>
    <row r="10" spans="1:12" s="64" customFormat="1" ht="14.45" customHeight="1">
      <c r="A10" s="23" t="s">
        <v>399</v>
      </c>
      <c r="B10" s="21">
        <v>2600</v>
      </c>
      <c r="C10" s="28">
        <v>40</v>
      </c>
      <c r="D10" s="21">
        <v>10000</v>
      </c>
      <c r="E10" s="21">
        <v>9</v>
      </c>
      <c r="F10" s="21">
        <v>2700</v>
      </c>
      <c r="G10" s="66"/>
      <c r="K10" s="65" t="str">
        <f t="shared" si="0"/>
        <v>pirms garantijas</v>
      </c>
    </row>
    <row r="11" spans="1:12" s="64" customFormat="1" ht="14.45" customHeight="1">
      <c r="A11" s="23" t="s">
        <v>400</v>
      </c>
      <c r="B11" s="21">
        <v>900</v>
      </c>
      <c r="C11" s="28">
        <v>13</v>
      </c>
      <c r="D11" s="21">
        <v>12000</v>
      </c>
      <c r="E11" s="21">
        <v>11</v>
      </c>
      <c r="F11" s="21">
        <v>2700</v>
      </c>
      <c r="G11" s="66"/>
      <c r="K11" s="65" t="str">
        <f t="shared" si="0"/>
        <v>pirms garantijas</v>
      </c>
    </row>
    <row r="12" spans="1:12" s="64" customFormat="1" ht="14.45" customHeight="1">
      <c r="A12" s="23" t="s">
        <v>401</v>
      </c>
      <c r="B12" s="21">
        <v>500</v>
      </c>
      <c r="C12" s="29">
        <v>9</v>
      </c>
      <c r="D12" s="21">
        <v>10000</v>
      </c>
      <c r="E12" s="21">
        <v>9</v>
      </c>
      <c r="F12" s="21">
        <v>4100</v>
      </c>
      <c r="G12" s="66"/>
      <c r="K12" s="65" t="str">
        <f t="shared" si="0"/>
        <v>pirms garantijas</v>
      </c>
    </row>
    <row r="13" spans="1:12" s="64" customFormat="1" ht="14.45" customHeight="1">
      <c r="A13" s="23" t="s">
        <v>402</v>
      </c>
      <c r="B13" s="21">
        <v>550</v>
      </c>
      <c r="C13" s="29">
        <v>9</v>
      </c>
      <c r="D13" s="21">
        <v>12000</v>
      </c>
      <c r="E13" s="21">
        <v>2</v>
      </c>
      <c r="F13" s="21">
        <v>4100</v>
      </c>
      <c r="G13" s="66"/>
      <c r="K13" s="65" t="str">
        <f t="shared" si="0"/>
        <v>pirms garantijas</v>
      </c>
    </row>
    <row r="14" spans="1:12" s="64" customFormat="1" ht="14.45" customHeight="1">
      <c r="A14" s="23" t="s">
        <v>403</v>
      </c>
      <c r="B14" s="21">
        <v>550</v>
      </c>
      <c r="C14" s="29">
        <v>9</v>
      </c>
      <c r="D14" s="21">
        <v>12000</v>
      </c>
      <c r="E14" s="21">
        <v>11</v>
      </c>
      <c r="F14" s="21">
        <v>2700</v>
      </c>
      <c r="G14" s="66"/>
      <c r="K14" s="65" t="str">
        <f t="shared" si="0"/>
        <v>pirms garantijas</v>
      </c>
    </row>
    <row r="15" spans="1:12" s="64" customFormat="1" ht="14.45" customHeight="1">
      <c r="A15" s="23" t="s">
        <v>404</v>
      </c>
      <c r="B15" s="21">
        <v>550</v>
      </c>
      <c r="C15" s="29">
        <v>9</v>
      </c>
      <c r="D15" s="21">
        <v>12000</v>
      </c>
      <c r="E15" s="21">
        <v>11</v>
      </c>
      <c r="F15" s="21">
        <v>2700</v>
      </c>
      <c r="G15" s="66"/>
      <c r="K15" s="65" t="str">
        <f t="shared" si="0"/>
        <v>pirms garantijas</v>
      </c>
    </row>
    <row r="16" spans="1:12" s="64" customFormat="1" ht="14.45" customHeight="1">
      <c r="A16" s="23" t="s">
        <v>405</v>
      </c>
      <c r="B16" s="21">
        <v>520</v>
      </c>
      <c r="C16" s="29">
        <v>9</v>
      </c>
      <c r="D16" s="21">
        <v>10000</v>
      </c>
      <c r="E16" s="21">
        <v>2</v>
      </c>
      <c r="F16" s="21">
        <v>2700</v>
      </c>
      <c r="G16" s="66"/>
      <c r="K16" s="65" t="str">
        <f t="shared" si="0"/>
        <v>pirms garantijas</v>
      </c>
    </row>
    <row r="17" spans="1:11" s="64" customFormat="1" ht="14.45" customHeight="1">
      <c r="A17" s="23" t="s">
        <v>406</v>
      </c>
      <c r="B17" s="21">
        <v>550</v>
      </c>
      <c r="C17" s="29">
        <v>9</v>
      </c>
      <c r="D17" s="21">
        <v>12000</v>
      </c>
      <c r="E17" s="21">
        <v>2</v>
      </c>
      <c r="F17" s="21">
        <v>4100</v>
      </c>
      <c r="G17" s="66"/>
      <c r="K17" s="65" t="str">
        <f t="shared" si="0"/>
        <v>pirms garantijas</v>
      </c>
    </row>
    <row r="18" spans="1:11" s="64" customFormat="1" ht="14.45" customHeight="1">
      <c r="A18" s="23" t="s">
        <v>407</v>
      </c>
      <c r="B18" s="21">
        <v>500</v>
      </c>
      <c r="C18" s="29">
        <v>9</v>
      </c>
      <c r="D18" s="21">
        <v>10000</v>
      </c>
      <c r="E18" s="21">
        <v>9</v>
      </c>
      <c r="F18" s="21">
        <v>2700</v>
      </c>
      <c r="G18" s="66"/>
      <c r="K18" s="65" t="str">
        <f t="shared" si="0"/>
        <v>pirms garantijas</v>
      </c>
    </row>
    <row r="19" spans="1:11" s="64" customFormat="1" ht="14.45" customHeight="1">
      <c r="A19" s="23" t="s">
        <v>414</v>
      </c>
      <c r="B19" s="21">
        <v>550</v>
      </c>
      <c r="C19" s="29">
        <v>9</v>
      </c>
      <c r="D19" s="21">
        <v>10000</v>
      </c>
      <c r="E19" s="21">
        <v>9</v>
      </c>
      <c r="F19" s="21">
        <v>5000</v>
      </c>
      <c r="G19" s="66"/>
      <c r="K19" s="65" t="str">
        <f t="shared" si="0"/>
        <v>pirms garantijas</v>
      </c>
    </row>
    <row r="20" spans="1:11" s="64" customFormat="1" ht="14.45" customHeight="1">
      <c r="A20" s="23" t="s">
        <v>408</v>
      </c>
      <c r="B20" s="21">
        <v>300</v>
      </c>
      <c r="C20" s="28">
        <v>6.64</v>
      </c>
      <c r="D20" s="21">
        <v>10000</v>
      </c>
      <c r="E20" s="21">
        <v>9</v>
      </c>
      <c r="F20" s="21">
        <v>2700</v>
      </c>
      <c r="G20" s="66"/>
      <c r="K20" s="65" t="str">
        <f t="shared" si="0"/>
        <v>pirms garantijas</v>
      </c>
    </row>
    <row r="21" spans="1:11" s="64" customFormat="1" ht="14.45" customHeight="1">
      <c r="A21" s="23" t="s">
        <v>409</v>
      </c>
      <c r="B21" s="21">
        <v>450</v>
      </c>
      <c r="C21" s="29">
        <v>7</v>
      </c>
      <c r="D21" s="21">
        <v>10000</v>
      </c>
      <c r="E21" s="21">
        <v>2</v>
      </c>
      <c r="F21" s="21">
        <v>2700</v>
      </c>
      <c r="G21" s="66"/>
      <c r="K21" s="65" t="str">
        <f t="shared" si="0"/>
        <v>pirms garantijas</v>
      </c>
    </row>
    <row r="22" spans="1:11" s="64" customFormat="1" ht="14.45" customHeight="1">
      <c r="A22" s="23" t="s">
        <v>410</v>
      </c>
      <c r="B22" s="21">
        <v>300</v>
      </c>
      <c r="C22" s="28">
        <v>6.64</v>
      </c>
      <c r="D22" s="21">
        <v>10000</v>
      </c>
      <c r="E22" s="21">
        <v>9</v>
      </c>
      <c r="F22" s="21">
        <v>2700</v>
      </c>
      <c r="G22" s="66"/>
      <c r="K22" s="65" t="str">
        <f t="shared" si="0"/>
        <v>pirms garantijas</v>
      </c>
    </row>
    <row r="23" spans="1:11" s="64" customFormat="1" ht="14.45" customHeight="1">
      <c r="A23" s="23" t="s">
        <v>151</v>
      </c>
      <c r="B23" s="21">
        <v>1700</v>
      </c>
      <c r="C23" s="29">
        <v>26</v>
      </c>
      <c r="D23" s="21">
        <v>10000</v>
      </c>
      <c r="E23" s="21">
        <v>2</v>
      </c>
      <c r="F23" s="21">
        <v>2700</v>
      </c>
      <c r="G23" s="66"/>
      <c r="K23" s="65" t="str">
        <f t="shared" si="0"/>
        <v>pirms garantijas</v>
      </c>
    </row>
    <row r="24" spans="1:11" s="64" customFormat="1" ht="14.45" customHeight="1">
      <c r="A24" s="23" t="s">
        <v>411</v>
      </c>
      <c r="B24" s="21">
        <v>690</v>
      </c>
      <c r="C24" s="28">
        <v>15</v>
      </c>
      <c r="D24" s="21">
        <v>10000</v>
      </c>
      <c r="E24" s="21">
        <v>1</v>
      </c>
      <c r="F24" s="21">
        <v>2700</v>
      </c>
      <c r="G24" s="66"/>
      <c r="K24" s="65" t="str">
        <f t="shared" si="0"/>
        <v>pirms garantijas</v>
      </c>
    </row>
    <row r="25" spans="1:11" s="64" customFormat="1" ht="14.45" customHeight="1">
      <c r="A25" s="23" t="s">
        <v>393</v>
      </c>
      <c r="B25" s="21">
        <v>600</v>
      </c>
      <c r="C25" s="29">
        <v>12</v>
      </c>
      <c r="D25" s="21">
        <v>8000</v>
      </c>
      <c r="E25" s="21">
        <v>2</v>
      </c>
      <c r="F25" s="21">
        <v>3500</v>
      </c>
      <c r="G25" s="66"/>
      <c r="K25" s="65" t="str">
        <f t="shared" si="0"/>
        <v>pirms garantijas</v>
      </c>
    </row>
    <row r="26" spans="1:11" s="64" customFormat="1" ht="14.45" customHeight="1">
      <c r="A26" s="23" t="s">
        <v>394</v>
      </c>
      <c r="B26" s="21">
        <v>600</v>
      </c>
      <c r="C26" s="29">
        <v>12</v>
      </c>
      <c r="D26" s="21">
        <v>8000</v>
      </c>
      <c r="E26" s="21">
        <v>2</v>
      </c>
      <c r="F26" s="21">
        <v>2700</v>
      </c>
      <c r="G26" s="66"/>
      <c r="K26" s="65" t="str">
        <f t="shared" si="0"/>
        <v>pirms garantijas</v>
      </c>
    </row>
    <row r="27" spans="1:11" s="64" customFormat="1" ht="14.45" customHeight="1">
      <c r="A27" s="23" t="s">
        <v>52</v>
      </c>
      <c r="B27" s="21">
        <v>650</v>
      </c>
      <c r="C27" s="28">
        <v>11</v>
      </c>
      <c r="D27" s="21">
        <v>10000</v>
      </c>
      <c r="E27" s="21">
        <v>1</v>
      </c>
      <c r="F27" s="21">
        <v>2700</v>
      </c>
      <c r="G27" s="66"/>
      <c r="K27" s="65" t="str">
        <f t="shared" si="0"/>
        <v>pirms garantijas</v>
      </c>
    </row>
    <row r="28" spans="1:11" s="64" customFormat="1" ht="14.45" customHeight="1">
      <c r="A28" s="23" t="s">
        <v>54</v>
      </c>
      <c r="B28" s="21">
        <v>900</v>
      </c>
      <c r="C28" s="29">
        <v>13</v>
      </c>
      <c r="D28" s="21">
        <v>12000</v>
      </c>
      <c r="E28" s="21">
        <v>1</v>
      </c>
      <c r="F28" s="21">
        <v>2700</v>
      </c>
      <c r="G28" s="66"/>
      <c r="K28" s="65" t="str">
        <f t="shared" si="0"/>
        <v>pēc garantijas</v>
      </c>
    </row>
    <row r="29" spans="1:11" s="64" customFormat="1" ht="14.45" customHeight="1">
      <c r="A29" s="23" t="s">
        <v>49</v>
      </c>
      <c r="B29" s="21">
        <v>2800</v>
      </c>
      <c r="C29" s="28">
        <v>42</v>
      </c>
      <c r="D29" s="21">
        <v>10000</v>
      </c>
      <c r="E29" s="21">
        <v>6</v>
      </c>
      <c r="F29" s="21">
        <v>2700</v>
      </c>
      <c r="G29" s="66"/>
      <c r="K29" s="65" t="str">
        <f t="shared" si="0"/>
        <v>pirms garantijas</v>
      </c>
    </row>
    <row r="30" spans="1:11" s="64" customFormat="1" ht="14.45" customHeight="1">
      <c r="A30" s="23" t="s">
        <v>50</v>
      </c>
      <c r="B30" s="21">
        <v>1600</v>
      </c>
      <c r="C30" s="28">
        <v>23</v>
      </c>
      <c r="D30" s="21">
        <v>10000</v>
      </c>
      <c r="E30" s="21">
        <v>1</v>
      </c>
      <c r="F30" s="21">
        <v>2700</v>
      </c>
      <c r="G30" s="66"/>
      <c r="K30" s="65" t="str">
        <f t="shared" si="0"/>
        <v>pirms garantijas</v>
      </c>
    </row>
    <row r="31" spans="1:11" s="64" customFormat="1" ht="14.45" customHeight="1">
      <c r="A31" s="23" t="s">
        <v>173</v>
      </c>
      <c r="B31" s="21">
        <v>540</v>
      </c>
      <c r="C31" s="28">
        <v>8.3699999999999992</v>
      </c>
      <c r="D31" s="21">
        <v>12000</v>
      </c>
      <c r="E31" s="21">
        <v>3</v>
      </c>
      <c r="F31" s="21">
        <v>3500</v>
      </c>
      <c r="G31" s="66"/>
      <c r="K31" s="65" t="str">
        <f t="shared" si="0"/>
        <v>pirms garantijas</v>
      </c>
    </row>
    <row r="32" spans="1:11" s="64" customFormat="1" ht="14.45" customHeight="1">
      <c r="A32" s="23" t="s">
        <v>174</v>
      </c>
      <c r="B32" s="21">
        <v>540</v>
      </c>
      <c r="C32" s="28">
        <v>8.33</v>
      </c>
      <c r="D32" s="21">
        <v>12000</v>
      </c>
      <c r="E32" s="21">
        <v>2</v>
      </c>
      <c r="F32" s="21">
        <v>2700</v>
      </c>
      <c r="G32" s="66"/>
      <c r="K32" s="65" t="str">
        <f t="shared" si="0"/>
        <v>pirms garantijas</v>
      </c>
    </row>
    <row r="33" spans="1:11" s="64" customFormat="1" ht="14.45" customHeight="1">
      <c r="A33" s="23" t="s">
        <v>175</v>
      </c>
      <c r="B33" s="21">
        <v>900</v>
      </c>
      <c r="C33" s="28">
        <v>12.96</v>
      </c>
      <c r="D33" s="21">
        <v>12000</v>
      </c>
      <c r="E33" s="21">
        <v>2</v>
      </c>
      <c r="F33" s="21">
        <v>2700</v>
      </c>
      <c r="G33" s="66"/>
      <c r="K33" s="65" t="str">
        <f t="shared" si="0"/>
        <v>pirms garantijas</v>
      </c>
    </row>
    <row r="34" spans="1:11" s="64" customFormat="1" ht="14.45" customHeight="1">
      <c r="A34" s="23" t="s">
        <v>35</v>
      </c>
      <c r="B34" s="21">
        <v>2916</v>
      </c>
      <c r="C34" s="28">
        <v>39.909999999999997</v>
      </c>
      <c r="D34" s="21">
        <v>12000</v>
      </c>
      <c r="E34" s="21">
        <v>11</v>
      </c>
      <c r="F34" s="21">
        <v>2700</v>
      </c>
      <c r="G34" s="66"/>
      <c r="K34" s="65" t="str">
        <f t="shared" si="0"/>
        <v>pirms garantijas</v>
      </c>
    </row>
    <row r="35" spans="1:11" s="64" customFormat="1" ht="14.45" customHeight="1">
      <c r="A35" s="23" t="s">
        <v>70</v>
      </c>
      <c r="B35" s="21">
        <v>430</v>
      </c>
      <c r="C35" s="28">
        <v>8</v>
      </c>
      <c r="D35" s="21">
        <v>8000</v>
      </c>
      <c r="E35" s="21">
        <v>7</v>
      </c>
      <c r="F35" s="21">
        <v>2700</v>
      </c>
      <c r="G35" s="66"/>
      <c r="K35" s="65" t="str">
        <f t="shared" si="0"/>
        <v>pirms garantijas</v>
      </c>
    </row>
    <row r="36" spans="1:11" s="64" customFormat="1" ht="14.45" customHeight="1">
      <c r="A36" s="23" t="s">
        <v>71</v>
      </c>
      <c r="B36" s="21">
        <v>430</v>
      </c>
      <c r="C36" s="28">
        <v>8</v>
      </c>
      <c r="D36" s="21">
        <v>8000</v>
      </c>
      <c r="E36" s="21">
        <v>7</v>
      </c>
      <c r="F36" s="21">
        <v>2700</v>
      </c>
      <c r="G36" s="66"/>
      <c r="K36" s="65" t="str">
        <f t="shared" si="0"/>
        <v>pirms garantijas</v>
      </c>
    </row>
    <row r="37" spans="1:11" s="64" customFormat="1" ht="14.45" customHeight="1">
      <c r="A37" s="23" t="s">
        <v>176</v>
      </c>
      <c r="B37" s="21">
        <v>450</v>
      </c>
      <c r="C37" s="28">
        <v>8.8800000000000008</v>
      </c>
      <c r="D37" s="21">
        <v>12000</v>
      </c>
      <c r="E37" s="21">
        <v>2</v>
      </c>
      <c r="F37" s="21">
        <v>2700</v>
      </c>
      <c r="G37" s="66"/>
      <c r="K37" s="65" t="str">
        <f t="shared" si="0"/>
        <v>pirms garantijas</v>
      </c>
    </row>
    <row r="38" spans="1:11" s="64" customFormat="1" ht="14.45" customHeight="1">
      <c r="A38" s="23" t="s">
        <v>51</v>
      </c>
      <c r="B38" s="21">
        <v>1600</v>
      </c>
      <c r="C38" s="28">
        <v>23</v>
      </c>
      <c r="D38" s="21">
        <v>10000</v>
      </c>
      <c r="E38" s="21">
        <v>1</v>
      </c>
      <c r="F38" s="21">
        <v>2700</v>
      </c>
      <c r="G38" s="66"/>
      <c r="K38" s="65" t="str">
        <f t="shared" si="0"/>
        <v>pēc garantijas</v>
      </c>
    </row>
    <row r="39" spans="1:11" s="64" customFormat="1" ht="14.45" customHeight="1">
      <c r="A39" s="23" t="s">
        <v>337</v>
      </c>
      <c r="B39" s="21">
        <v>4900</v>
      </c>
      <c r="C39" s="28">
        <v>68</v>
      </c>
      <c r="D39" s="21">
        <v>10000</v>
      </c>
      <c r="E39" s="21">
        <v>2</v>
      </c>
      <c r="F39" s="21">
        <v>2700</v>
      </c>
      <c r="G39" s="66"/>
      <c r="K39" s="65" t="str">
        <f t="shared" si="0"/>
        <v>pirms garantijas</v>
      </c>
    </row>
    <row r="40" spans="1:11" s="64" customFormat="1" ht="14.45" customHeight="1">
      <c r="A40" s="23" t="s">
        <v>412</v>
      </c>
      <c r="B40" s="21">
        <v>2600</v>
      </c>
      <c r="C40" s="28">
        <v>36.36</v>
      </c>
      <c r="D40" s="21">
        <v>10000</v>
      </c>
      <c r="E40" s="21">
        <v>3</v>
      </c>
      <c r="F40" s="21">
        <v>2700</v>
      </c>
      <c r="G40" s="66"/>
      <c r="K40" s="65" t="str">
        <f t="shared" si="0"/>
        <v>pirms garantijas</v>
      </c>
    </row>
    <row r="41" spans="1:11" s="64" customFormat="1" ht="14.45" customHeight="1">
      <c r="A41" s="23" t="s">
        <v>98</v>
      </c>
      <c r="B41" s="21">
        <v>420</v>
      </c>
      <c r="C41" s="28">
        <v>8.8800000000000008</v>
      </c>
      <c r="D41" s="21">
        <v>8000</v>
      </c>
      <c r="E41" s="21">
        <v>7</v>
      </c>
      <c r="F41" s="21">
        <v>2700</v>
      </c>
      <c r="G41" s="66"/>
      <c r="K41" s="65" t="str">
        <f t="shared" si="0"/>
        <v>pirms garantijas</v>
      </c>
    </row>
    <row r="42" spans="1:11" s="64" customFormat="1" ht="14.45" customHeight="1">
      <c r="A42" s="23" t="s">
        <v>413</v>
      </c>
      <c r="B42" s="21">
        <v>2600</v>
      </c>
      <c r="C42" s="28">
        <v>36.36</v>
      </c>
      <c r="D42" s="21">
        <v>10000</v>
      </c>
      <c r="E42" s="21">
        <v>9</v>
      </c>
      <c r="F42" s="21">
        <v>2700</v>
      </c>
      <c r="G42" s="66"/>
      <c r="K42" s="65" t="str">
        <f t="shared" si="0"/>
        <v>pirms garantijas</v>
      </c>
    </row>
    <row r="43" spans="1:11" s="64" customFormat="1" ht="14.45" customHeight="1">
      <c r="A43" s="23" t="s">
        <v>385</v>
      </c>
      <c r="B43" s="21">
        <v>900</v>
      </c>
      <c r="C43" s="29">
        <v>20</v>
      </c>
      <c r="D43" s="21">
        <v>8000</v>
      </c>
      <c r="E43" s="21">
        <v>5</v>
      </c>
      <c r="F43" s="21">
        <v>4100</v>
      </c>
      <c r="G43" s="66"/>
      <c r="K43" s="65" t="str">
        <f t="shared" si="0"/>
        <v>pirms garantijas</v>
      </c>
    </row>
    <row r="44" spans="1:11" s="64" customFormat="1" ht="14.45" customHeight="1">
      <c r="A44" s="23" t="s">
        <v>187</v>
      </c>
      <c r="B44" s="21">
        <v>600</v>
      </c>
      <c r="C44" s="29">
        <v>10</v>
      </c>
      <c r="D44" s="21">
        <v>10000</v>
      </c>
      <c r="E44" s="21">
        <v>2</v>
      </c>
      <c r="F44" s="21">
        <v>2700</v>
      </c>
      <c r="G44" s="66"/>
      <c r="K44" s="65" t="str">
        <f t="shared" si="0"/>
        <v>pirms garantijas</v>
      </c>
    </row>
    <row r="45" spans="1:11" s="64" customFormat="1" ht="14.45" customHeight="1">
      <c r="A45" s="23" t="s">
        <v>188</v>
      </c>
      <c r="B45" s="21">
        <v>600</v>
      </c>
      <c r="C45" s="29">
        <v>10</v>
      </c>
      <c r="D45" s="21">
        <v>10000</v>
      </c>
      <c r="E45" s="21">
        <v>2</v>
      </c>
      <c r="F45" s="21">
        <v>3500</v>
      </c>
      <c r="G45" s="66"/>
      <c r="K45" s="65" t="str">
        <f t="shared" si="0"/>
        <v>pirms garantijas</v>
      </c>
    </row>
    <row r="46" spans="1:11" s="64" customFormat="1" ht="14.45" customHeight="1">
      <c r="A46" s="23" t="s">
        <v>189</v>
      </c>
      <c r="B46" s="21">
        <v>600</v>
      </c>
      <c r="C46" s="29">
        <v>10</v>
      </c>
      <c r="D46" s="21">
        <v>10000</v>
      </c>
      <c r="E46" s="21">
        <v>2</v>
      </c>
      <c r="F46" s="21">
        <v>6500</v>
      </c>
      <c r="G46" s="66"/>
      <c r="K46" s="65" t="str">
        <f t="shared" si="0"/>
        <v>pirms garantijas</v>
      </c>
    </row>
    <row r="47" spans="1:11" s="64" customFormat="1" ht="14.45" customHeight="1">
      <c r="A47" s="23" t="s">
        <v>190</v>
      </c>
      <c r="B47" s="21">
        <v>685</v>
      </c>
      <c r="C47" s="29">
        <v>10</v>
      </c>
      <c r="D47" s="21">
        <v>12000</v>
      </c>
      <c r="E47" s="21">
        <v>11</v>
      </c>
      <c r="F47" s="21">
        <v>2700</v>
      </c>
      <c r="G47" s="66"/>
      <c r="K47" s="65" t="str">
        <f t="shared" si="0"/>
        <v>pirms garantijas</v>
      </c>
    </row>
    <row r="48" spans="1:11" s="64" customFormat="1" ht="14.45" customHeight="1">
      <c r="A48" s="23" t="s">
        <v>191</v>
      </c>
      <c r="B48" s="21">
        <v>650</v>
      </c>
      <c r="C48" s="29">
        <v>10</v>
      </c>
      <c r="D48" s="21">
        <v>12000</v>
      </c>
      <c r="E48" s="21">
        <v>11</v>
      </c>
      <c r="F48" s="21">
        <v>3500</v>
      </c>
      <c r="G48" s="66"/>
      <c r="K48" s="65" t="str">
        <f t="shared" si="0"/>
        <v>pirms garantijas</v>
      </c>
    </row>
    <row r="49" spans="1:11" s="64" customFormat="1" ht="14.45" customHeight="1">
      <c r="A49" s="23" t="s">
        <v>192</v>
      </c>
      <c r="B49" s="21">
        <v>600</v>
      </c>
      <c r="C49" s="29">
        <v>10</v>
      </c>
      <c r="D49" s="21">
        <v>12000</v>
      </c>
      <c r="E49" s="21">
        <v>2</v>
      </c>
      <c r="F49" s="21">
        <v>6500</v>
      </c>
      <c r="G49" s="66"/>
      <c r="K49" s="65" t="str">
        <f t="shared" si="0"/>
        <v>pirms garantijas</v>
      </c>
    </row>
    <row r="50" spans="1:11" s="64" customFormat="1" ht="14.45" customHeight="1">
      <c r="A50" s="23" t="s">
        <v>193</v>
      </c>
      <c r="B50" s="21">
        <v>650</v>
      </c>
      <c r="C50" s="29">
        <v>10</v>
      </c>
      <c r="D50" s="21">
        <v>12000</v>
      </c>
      <c r="E50" s="21">
        <v>2</v>
      </c>
      <c r="F50" s="21">
        <v>6500</v>
      </c>
      <c r="G50" s="66"/>
      <c r="K50" s="65" t="str">
        <f t="shared" si="0"/>
        <v>pirms garantijas</v>
      </c>
    </row>
    <row r="51" spans="1:11" s="64" customFormat="1" ht="14.45" customHeight="1">
      <c r="A51" s="23" t="s">
        <v>194</v>
      </c>
      <c r="B51" s="21">
        <v>600</v>
      </c>
      <c r="C51" s="29">
        <v>10</v>
      </c>
      <c r="D51" s="21">
        <v>15000</v>
      </c>
      <c r="E51" s="21">
        <v>2</v>
      </c>
      <c r="F51" s="21">
        <v>2700</v>
      </c>
      <c r="G51" s="66"/>
      <c r="K51" s="65" t="str">
        <f t="shared" si="0"/>
        <v>pirms garantijas</v>
      </c>
    </row>
    <row r="52" spans="1:11" s="64" customFormat="1" ht="14.45" customHeight="1">
      <c r="A52" s="23" t="s">
        <v>53</v>
      </c>
      <c r="B52" s="21">
        <v>750</v>
      </c>
      <c r="C52" s="29">
        <v>14</v>
      </c>
      <c r="D52" s="21">
        <v>8000</v>
      </c>
      <c r="E52" s="21">
        <v>1</v>
      </c>
      <c r="F52" s="21">
        <v>6500</v>
      </c>
      <c r="G52" s="66"/>
      <c r="K52" s="65" t="str">
        <f t="shared" si="0"/>
        <v>pirms garantijas</v>
      </c>
    </row>
    <row r="53" spans="1:11" s="64" customFormat="1" ht="14.45" customHeight="1">
      <c r="A53" s="23" t="s">
        <v>55</v>
      </c>
      <c r="B53" s="21">
        <v>1100</v>
      </c>
      <c r="C53" s="29">
        <v>18</v>
      </c>
      <c r="D53" s="21">
        <v>12000</v>
      </c>
      <c r="E53" s="21">
        <v>1</v>
      </c>
      <c r="F53" s="21">
        <v>5000</v>
      </c>
      <c r="G53" s="66"/>
      <c r="K53" s="65" t="str">
        <f t="shared" si="0"/>
        <v>pirms garantijas</v>
      </c>
    </row>
    <row r="54" spans="1:11" s="64" customFormat="1" ht="14.45" customHeight="1">
      <c r="A54" s="23" t="s">
        <v>56</v>
      </c>
      <c r="B54" s="21">
        <v>1850</v>
      </c>
      <c r="C54" s="29">
        <v>27</v>
      </c>
      <c r="D54" s="21">
        <v>12000</v>
      </c>
      <c r="E54" s="21">
        <v>1</v>
      </c>
      <c r="F54" s="21">
        <v>3500</v>
      </c>
      <c r="G54" s="66"/>
      <c r="K54" s="65" t="str">
        <f t="shared" si="0"/>
        <v>pirms garantijas</v>
      </c>
    </row>
    <row r="55" spans="1:11" s="64" customFormat="1" ht="14.45" customHeight="1">
      <c r="A55" s="23" t="s">
        <v>57</v>
      </c>
      <c r="B55" s="21">
        <v>577</v>
      </c>
      <c r="C55" s="28">
        <v>8.9</v>
      </c>
      <c r="D55" s="21">
        <v>10000</v>
      </c>
      <c r="E55" s="21">
        <v>2</v>
      </c>
      <c r="F55" s="21">
        <v>3000</v>
      </c>
      <c r="G55" s="66"/>
      <c r="K55" s="65" t="str">
        <f t="shared" si="0"/>
        <v>pirms garantijas</v>
      </c>
    </row>
    <row r="56" spans="1:11" s="64" customFormat="1" ht="14.45" customHeight="1">
      <c r="A56" s="23" t="s">
        <v>58</v>
      </c>
      <c r="B56" s="21">
        <v>873</v>
      </c>
      <c r="C56" s="28">
        <v>12.93</v>
      </c>
      <c r="D56" s="21">
        <v>10000</v>
      </c>
      <c r="E56" s="21">
        <v>2</v>
      </c>
      <c r="F56" s="21">
        <v>3000</v>
      </c>
      <c r="G56" s="66"/>
      <c r="K56" s="65" t="str">
        <f t="shared" si="0"/>
        <v>pirms garantijas</v>
      </c>
    </row>
    <row r="57" spans="1:11" s="64" customFormat="1" ht="14.45" customHeight="1">
      <c r="A57" s="23" t="s">
        <v>59</v>
      </c>
      <c r="B57" s="21">
        <v>809</v>
      </c>
      <c r="C57" s="28">
        <v>11.9</v>
      </c>
      <c r="D57" s="21">
        <v>10000</v>
      </c>
      <c r="E57" s="21">
        <v>2</v>
      </c>
      <c r="F57" s="21">
        <v>5000</v>
      </c>
      <c r="G57" s="66"/>
      <c r="K57" s="65" t="str">
        <f t="shared" si="0"/>
        <v>pirms garantijas</v>
      </c>
    </row>
    <row r="58" spans="1:11" s="64" customFormat="1" ht="14.45" customHeight="1">
      <c r="A58" s="23" t="s">
        <v>169</v>
      </c>
      <c r="B58" s="21">
        <v>2650</v>
      </c>
      <c r="C58" s="28">
        <v>39.700000000000003</v>
      </c>
      <c r="D58" s="21">
        <v>10000</v>
      </c>
      <c r="E58" s="21">
        <v>2</v>
      </c>
      <c r="F58" s="21">
        <v>2700</v>
      </c>
      <c r="G58" s="66"/>
      <c r="K58" s="65" t="str">
        <f t="shared" si="0"/>
        <v>pirms garantijas</v>
      </c>
    </row>
    <row r="59" spans="1:11" s="64" customFormat="1" ht="14.45" customHeight="1">
      <c r="A59" s="23" t="s">
        <v>60</v>
      </c>
      <c r="B59" s="21">
        <v>300</v>
      </c>
      <c r="C59" s="28">
        <v>5.24</v>
      </c>
      <c r="D59" s="21">
        <v>12000</v>
      </c>
      <c r="E59" s="21">
        <v>2</v>
      </c>
      <c r="F59" s="21">
        <v>2700</v>
      </c>
      <c r="G59" s="66"/>
      <c r="K59" s="65" t="str">
        <f t="shared" si="0"/>
        <v>pirms garantijas</v>
      </c>
    </row>
    <row r="60" spans="1:11" s="64" customFormat="1" ht="14.45" customHeight="1">
      <c r="A60" s="23" t="s">
        <v>61</v>
      </c>
      <c r="B60" s="21">
        <v>1625</v>
      </c>
      <c r="C60" s="29">
        <v>23</v>
      </c>
      <c r="D60" s="21">
        <v>12000</v>
      </c>
      <c r="E60" s="21">
        <v>1</v>
      </c>
      <c r="F60" s="21">
        <v>2700</v>
      </c>
      <c r="G60" s="66"/>
      <c r="K60" s="65" t="str">
        <f t="shared" si="0"/>
        <v>pēc garantijas</v>
      </c>
    </row>
    <row r="61" spans="1:11" s="64" customFormat="1" ht="14.45" customHeight="1">
      <c r="A61" s="23" t="s">
        <v>62</v>
      </c>
      <c r="B61" s="21">
        <v>450</v>
      </c>
      <c r="C61" s="28">
        <v>9</v>
      </c>
      <c r="D61" s="21">
        <v>10000</v>
      </c>
      <c r="E61" s="21">
        <v>3</v>
      </c>
      <c r="F61" s="21">
        <v>5000</v>
      </c>
      <c r="G61" s="66"/>
      <c r="K61" s="65" t="str">
        <f t="shared" si="0"/>
        <v>pirms garantijas</v>
      </c>
    </row>
    <row r="62" spans="1:11" s="64" customFormat="1" ht="14.45" customHeight="1">
      <c r="A62" s="23" t="s">
        <v>63</v>
      </c>
      <c r="B62" s="21">
        <v>450</v>
      </c>
      <c r="C62" s="28">
        <v>9</v>
      </c>
      <c r="D62" s="21">
        <v>10000</v>
      </c>
      <c r="E62" s="21">
        <v>3</v>
      </c>
      <c r="F62" s="21">
        <v>5000</v>
      </c>
      <c r="G62" s="66"/>
      <c r="K62" s="65" t="str">
        <f t="shared" si="0"/>
        <v>pirms garantijas</v>
      </c>
    </row>
    <row r="63" spans="1:11" s="64" customFormat="1" ht="14.45" customHeight="1">
      <c r="A63" s="23" t="s">
        <v>170</v>
      </c>
      <c r="B63" s="21">
        <v>420</v>
      </c>
      <c r="C63" s="28">
        <v>8.8800000000000008</v>
      </c>
      <c r="D63" s="21">
        <v>8000</v>
      </c>
      <c r="E63" s="21">
        <v>2</v>
      </c>
      <c r="F63" s="21">
        <v>2700</v>
      </c>
      <c r="G63" s="66"/>
      <c r="K63" s="65" t="str">
        <f t="shared" si="0"/>
        <v>pirms garantijas</v>
      </c>
    </row>
    <row r="64" spans="1:11" s="64" customFormat="1" ht="14.45" customHeight="1">
      <c r="A64" s="23" t="s">
        <v>171</v>
      </c>
      <c r="B64" s="21">
        <v>474.49</v>
      </c>
      <c r="C64" s="28">
        <v>8.1</v>
      </c>
      <c r="D64" s="21">
        <v>10000</v>
      </c>
      <c r="E64" s="21">
        <v>2</v>
      </c>
      <c r="F64" s="21">
        <v>4100</v>
      </c>
      <c r="G64" s="66"/>
      <c r="K64" s="65" t="str">
        <f t="shared" si="0"/>
        <v>pirms garantijas</v>
      </c>
    </row>
    <row r="65" spans="1:11" s="64" customFormat="1" ht="14.45" customHeight="1">
      <c r="A65" s="23" t="s">
        <v>390</v>
      </c>
      <c r="B65" s="21">
        <v>550</v>
      </c>
      <c r="C65" s="29">
        <v>10</v>
      </c>
      <c r="D65" s="21">
        <v>8000</v>
      </c>
      <c r="E65" s="21">
        <v>2</v>
      </c>
      <c r="F65" s="21">
        <v>3500</v>
      </c>
      <c r="G65" s="66"/>
      <c r="K65" s="65" t="str">
        <f t="shared" si="0"/>
        <v>pirms garantijas</v>
      </c>
    </row>
    <row r="66" spans="1:11" s="64" customFormat="1" ht="14.45" customHeight="1">
      <c r="A66" s="23" t="s">
        <v>391</v>
      </c>
      <c r="B66" s="21">
        <v>490</v>
      </c>
      <c r="C66" s="29">
        <v>10</v>
      </c>
      <c r="D66" s="21">
        <v>8000</v>
      </c>
      <c r="E66" s="21">
        <v>2</v>
      </c>
      <c r="F66" s="21">
        <v>6500</v>
      </c>
      <c r="G66" s="66"/>
      <c r="K66" s="65" t="str">
        <f t="shared" si="0"/>
        <v>pirms garantijas</v>
      </c>
    </row>
    <row r="67" spans="1:11" s="64" customFormat="1" ht="14.45" customHeight="1">
      <c r="A67" s="23" t="s">
        <v>392</v>
      </c>
      <c r="B67" s="21">
        <v>520</v>
      </c>
      <c r="C67" s="29">
        <v>10</v>
      </c>
      <c r="D67" s="21">
        <v>8000</v>
      </c>
      <c r="E67" s="21">
        <v>2</v>
      </c>
      <c r="F67" s="21">
        <v>2700</v>
      </c>
      <c r="G67" s="66"/>
      <c r="K67" s="65" t="str">
        <f t="shared" si="0"/>
        <v>pirms garantijas</v>
      </c>
    </row>
    <row r="68" spans="1:11" s="64" customFormat="1" ht="14.45" customHeight="1">
      <c r="A68" s="23" t="s">
        <v>392</v>
      </c>
      <c r="B68" s="21">
        <v>520</v>
      </c>
      <c r="C68" s="29">
        <v>10</v>
      </c>
      <c r="D68" s="21">
        <v>10000</v>
      </c>
      <c r="E68" s="21">
        <v>2</v>
      </c>
      <c r="F68" s="21">
        <v>2700</v>
      </c>
      <c r="G68" s="66"/>
      <c r="K68" s="65" t="str">
        <f t="shared" si="0"/>
        <v>pirms garantijas</v>
      </c>
    </row>
    <row r="69" spans="1:11" s="64" customFormat="1" ht="14.45" customHeight="1">
      <c r="A69" s="23" t="s">
        <v>82</v>
      </c>
      <c r="B69" s="21">
        <v>460</v>
      </c>
      <c r="C69" s="29">
        <v>10</v>
      </c>
      <c r="D69" s="21">
        <v>10000</v>
      </c>
      <c r="E69" s="21">
        <v>2</v>
      </c>
      <c r="F69" s="21">
        <v>6500</v>
      </c>
      <c r="G69" s="66"/>
      <c r="K69" s="65" t="str">
        <f t="shared" si="0"/>
        <v>pirms garantijas</v>
      </c>
    </row>
    <row r="70" spans="1:11" s="64" customFormat="1" ht="14.45" customHeight="1">
      <c r="A70" s="23" t="s">
        <v>83</v>
      </c>
      <c r="B70" s="21">
        <v>450</v>
      </c>
      <c r="C70" s="29">
        <v>8</v>
      </c>
      <c r="D70" s="21">
        <v>12000</v>
      </c>
      <c r="E70" s="21">
        <v>2</v>
      </c>
      <c r="F70" s="21">
        <v>2700</v>
      </c>
      <c r="G70" s="66"/>
      <c r="K70" s="65" t="str">
        <f t="shared" ref="K70:K133" si="1">IF(D70/D67&gt;E70,"pēc garantijas","pirms garantijas")</f>
        <v>pirms garantijas</v>
      </c>
    </row>
    <row r="71" spans="1:11" s="64" customFormat="1" ht="14.45" customHeight="1">
      <c r="A71" s="23" t="s">
        <v>84</v>
      </c>
      <c r="B71" s="21">
        <v>450</v>
      </c>
      <c r="C71" s="29">
        <v>8</v>
      </c>
      <c r="D71" s="21">
        <v>12000</v>
      </c>
      <c r="E71" s="21">
        <v>2</v>
      </c>
      <c r="F71" s="21">
        <v>4100</v>
      </c>
      <c r="G71" s="66"/>
      <c r="K71" s="65" t="str">
        <f t="shared" si="1"/>
        <v>pirms garantijas</v>
      </c>
    </row>
    <row r="72" spans="1:11" s="64" customFormat="1" ht="14.45" customHeight="1">
      <c r="A72" s="23" t="s">
        <v>85</v>
      </c>
      <c r="B72" s="21">
        <v>430</v>
      </c>
      <c r="C72" s="29">
        <v>8</v>
      </c>
      <c r="D72" s="21">
        <v>12000</v>
      </c>
      <c r="E72" s="21">
        <v>2</v>
      </c>
      <c r="F72" s="21">
        <v>6500</v>
      </c>
      <c r="G72" s="66"/>
      <c r="K72" s="65" t="str">
        <f t="shared" si="1"/>
        <v>pirms garantijas</v>
      </c>
    </row>
    <row r="73" spans="1:11" s="64" customFormat="1" ht="14.45" customHeight="1">
      <c r="A73" s="23" t="s">
        <v>86</v>
      </c>
      <c r="B73" s="21">
        <v>500</v>
      </c>
      <c r="C73" s="28">
        <v>8.7200000000000006</v>
      </c>
      <c r="D73" s="21">
        <v>15000</v>
      </c>
      <c r="E73" s="21">
        <v>2</v>
      </c>
      <c r="F73" s="21">
        <v>2700</v>
      </c>
      <c r="G73" s="66"/>
      <c r="K73" s="65" t="str">
        <f t="shared" si="1"/>
        <v>pirms garantijas</v>
      </c>
    </row>
    <row r="74" spans="1:11" s="64" customFormat="1" ht="14.45" customHeight="1">
      <c r="A74" s="23" t="s">
        <v>64</v>
      </c>
      <c r="B74" s="21">
        <v>1600</v>
      </c>
      <c r="C74" s="28">
        <v>23</v>
      </c>
      <c r="D74" s="21">
        <v>10000</v>
      </c>
      <c r="E74" s="21">
        <v>9</v>
      </c>
      <c r="F74" s="21">
        <v>2700</v>
      </c>
      <c r="G74" s="66"/>
      <c r="K74" s="65" t="str">
        <f t="shared" si="1"/>
        <v>pirms garantijas</v>
      </c>
    </row>
    <row r="75" spans="1:11" s="64" customFormat="1" ht="14.45" customHeight="1">
      <c r="A75" s="23" t="s">
        <v>65</v>
      </c>
      <c r="B75" s="21">
        <v>1600</v>
      </c>
      <c r="C75" s="28">
        <v>23</v>
      </c>
      <c r="D75" s="21">
        <v>10000</v>
      </c>
      <c r="E75" s="21">
        <v>9</v>
      </c>
      <c r="F75" s="21">
        <v>2700</v>
      </c>
      <c r="G75" s="66"/>
      <c r="K75" s="65" t="str">
        <f t="shared" si="1"/>
        <v>pirms garantijas</v>
      </c>
    </row>
    <row r="76" spans="1:11" s="64" customFormat="1" ht="14.45" customHeight="1">
      <c r="A76" s="23" t="s">
        <v>66</v>
      </c>
      <c r="B76" s="21">
        <v>1600</v>
      </c>
      <c r="C76" s="28">
        <v>23</v>
      </c>
      <c r="D76" s="21">
        <v>10000</v>
      </c>
      <c r="E76" s="21">
        <v>9</v>
      </c>
      <c r="F76" s="21">
        <v>2700</v>
      </c>
      <c r="G76" s="66"/>
      <c r="K76" s="65" t="str">
        <f t="shared" si="1"/>
        <v>pirms garantijas</v>
      </c>
    </row>
    <row r="77" spans="1:11" s="64" customFormat="1" ht="14.45" customHeight="1">
      <c r="A77" s="23" t="s">
        <v>67</v>
      </c>
      <c r="B77" s="21">
        <v>1600</v>
      </c>
      <c r="C77" s="28">
        <v>23</v>
      </c>
      <c r="D77" s="21">
        <v>10000</v>
      </c>
      <c r="E77" s="21">
        <v>9</v>
      </c>
      <c r="F77" s="21">
        <v>5000</v>
      </c>
      <c r="G77" s="66"/>
      <c r="K77" s="65" t="str">
        <f t="shared" si="1"/>
        <v>pirms garantijas</v>
      </c>
    </row>
    <row r="78" spans="1:11" s="64" customFormat="1" ht="14.45" customHeight="1">
      <c r="A78" s="23" t="s">
        <v>68</v>
      </c>
      <c r="B78" s="21">
        <v>4200</v>
      </c>
      <c r="C78" s="28">
        <v>68</v>
      </c>
      <c r="D78" s="21">
        <v>10000</v>
      </c>
      <c r="E78" s="21">
        <v>9</v>
      </c>
      <c r="F78" s="21">
        <v>2700</v>
      </c>
      <c r="G78" s="66"/>
      <c r="K78" s="65" t="str">
        <f t="shared" si="1"/>
        <v>pirms garantijas</v>
      </c>
    </row>
    <row r="79" spans="1:11" s="64" customFormat="1" ht="14.45" customHeight="1">
      <c r="A79" s="23" t="s">
        <v>69</v>
      </c>
      <c r="B79" s="21">
        <v>2150</v>
      </c>
      <c r="C79" s="28">
        <v>32.6</v>
      </c>
      <c r="D79" s="21">
        <v>10000</v>
      </c>
      <c r="E79" s="21">
        <v>9</v>
      </c>
      <c r="F79" s="21">
        <v>2700</v>
      </c>
      <c r="G79" s="66"/>
      <c r="K79" s="65" t="str">
        <f t="shared" si="1"/>
        <v>pirms garantijas</v>
      </c>
    </row>
    <row r="80" spans="1:11" s="64" customFormat="1" ht="14.45" customHeight="1">
      <c r="A80" s="23" t="s">
        <v>338</v>
      </c>
      <c r="B80" s="21">
        <v>1300</v>
      </c>
      <c r="C80" s="28">
        <v>23</v>
      </c>
      <c r="D80" s="21">
        <v>10000</v>
      </c>
      <c r="E80" s="21">
        <v>2</v>
      </c>
      <c r="F80" s="21">
        <v>2700</v>
      </c>
      <c r="G80" s="66"/>
      <c r="K80" s="65" t="str">
        <f t="shared" si="1"/>
        <v>pirms garantijas</v>
      </c>
    </row>
    <row r="81" spans="1:11" s="64" customFormat="1" ht="14.45" customHeight="1">
      <c r="A81" s="23" t="s">
        <v>46</v>
      </c>
      <c r="B81" s="21">
        <v>830</v>
      </c>
      <c r="C81" s="28">
        <v>15.25</v>
      </c>
      <c r="D81" s="21">
        <v>10000</v>
      </c>
      <c r="E81" s="21">
        <v>2</v>
      </c>
      <c r="F81" s="21">
        <v>2700</v>
      </c>
      <c r="G81" s="66"/>
      <c r="K81" s="65" t="str">
        <f t="shared" si="1"/>
        <v>pirms garantijas</v>
      </c>
    </row>
    <row r="82" spans="1:11" s="64" customFormat="1" ht="14.45" customHeight="1">
      <c r="A82" s="23" t="s">
        <v>334</v>
      </c>
      <c r="B82" s="21">
        <v>1600</v>
      </c>
      <c r="C82" s="28">
        <v>21.53</v>
      </c>
      <c r="D82" s="21">
        <v>10000</v>
      </c>
      <c r="E82" s="21">
        <v>2</v>
      </c>
      <c r="F82" s="21">
        <v>4100</v>
      </c>
      <c r="G82" s="66"/>
      <c r="K82" s="65" t="str">
        <f t="shared" si="1"/>
        <v>pirms garantijas</v>
      </c>
    </row>
    <row r="83" spans="1:11" s="64" customFormat="1" ht="14.45" customHeight="1">
      <c r="A83" s="23" t="s">
        <v>335</v>
      </c>
      <c r="B83" s="21">
        <v>350</v>
      </c>
      <c r="C83" s="28">
        <v>7.21</v>
      </c>
      <c r="D83" s="21">
        <v>10000</v>
      </c>
      <c r="E83" s="21">
        <v>2</v>
      </c>
      <c r="F83" s="21">
        <v>2700</v>
      </c>
      <c r="G83" s="66"/>
      <c r="K83" s="65" t="str">
        <f t="shared" si="1"/>
        <v>pirms garantijas</v>
      </c>
    </row>
    <row r="84" spans="1:11" s="64" customFormat="1" ht="14.45" customHeight="1">
      <c r="A84" s="23" t="s">
        <v>36</v>
      </c>
      <c r="B84" s="21">
        <v>532</v>
      </c>
      <c r="C84" s="28">
        <v>8.6999999999999993</v>
      </c>
      <c r="D84" s="21">
        <v>10000</v>
      </c>
      <c r="E84" s="21">
        <v>9</v>
      </c>
      <c r="F84" s="21">
        <v>5000</v>
      </c>
      <c r="G84" s="66"/>
      <c r="K84" s="65" t="str">
        <f t="shared" si="1"/>
        <v>pirms garantijas</v>
      </c>
    </row>
    <row r="85" spans="1:11" s="64" customFormat="1" ht="14.45" customHeight="1">
      <c r="A85" s="23" t="s">
        <v>72</v>
      </c>
      <c r="B85" s="21">
        <v>2100</v>
      </c>
      <c r="C85" s="28">
        <v>33</v>
      </c>
      <c r="D85" s="21">
        <v>10000</v>
      </c>
      <c r="E85" s="21">
        <v>9</v>
      </c>
      <c r="F85" s="21">
        <v>2700</v>
      </c>
      <c r="G85" s="66"/>
      <c r="K85" s="65" t="str">
        <f t="shared" si="1"/>
        <v>pirms garantijas</v>
      </c>
    </row>
    <row r="86" spans="1:11" s="64" customFormat="1" ht="14.45" customHeight="1">
      <c r="A86" s="23" t="s">
        <v>73</v>
      </c>
      <c r="B86" s="21">
        <v>550</v>
      </c>
      <c r="C86" s="28">
        <v>8.36</v>
      </c>
      <c r="D86" s="21">
        <v>12000</v>
      </c>
      <c r="E86" s="21">
        <v>11</v>
      </c>
      <c r="F86" s="21">
        <v>2700</v>
      </c>
      <c r="G86" s="66"/>
      <c r="K86" s="65" t="str">
        <f t="shared" si="1"/>
        <v>pirms garantijas</v>
      </c>
    </row>
    <row r="87" spans="1:11" s="64" customFormat="1" ht="14.45" customHeight="1">
      <c r="A87" s="23" t="s">
        <v>152</v>
      </c>
      <c r="B87" s="21">
        <v>900</v>
      </c>
      <c r="C87" s="29">
        <v>13</v>
      </c>
      <c r="D87" s="21">
        <v>12000</v>
      </c>
      <c r="E87" s="21">
        <v>1</v>
      </c>
      <c r="F87" s="21">
        <v>4100</v>
      </c>
      <c r="G87" s="66"/>
      <c r="K87" s="65" t="str">
        <f t="shared" si="1"/>
        <v>pēc garantijas</v>
      </c>
    </row>
    <row r="88" spans="1:11" s="64" customFormat="1" ht="14.45" customHeight="1">
      <c r="A88" s="23" t="s">
        <v>153</v>
      </c>
      <c r="B88" s="21">
        <v>1610</v>
      </c>
      <c r="C88" s="29">
        <v>23</v>
      </c>
      <c r="D88" s="21">
        <v>12000</v>
      </c>
      <c r="E88" s="21">
        <v>1</v>
      </c>
      <c r="F88" s="21">
        <v>2700</v>
      </c>
      <c r="G88" s="66"/>
      <c r="K88" s="65" t="str">
        <f t="shared" si="1"/>
        <v>pēc garantijas</v>
      </c>
    </row>
    <row r="89" spans="1:11" s="64" customFormat="1" ht="14.45" customHeight="1">
      <c r="A89" s="23" t="s">
        <v>180</v>
      </c>
      <c r="B89" s="21">
        <v>876</v>
      </c>
      <c r="C89" s="28">
        <v>11.9</v>
      </c>
      <c r="D89" s="21">
        <v>10000</v>
      </c>
      <c r="E89" s="21">
        <v>2</v>
      </c>
      <c r="F89" s="21">
        <v>2700</v>
      </c>
      <c r="G89" s="66"/>
      <c r="K89" s="65" t="str">
        <f t="shared" si="1"/>
        <v>pirms garantijas</v>
      </c>
    </row>
    <row r="90" spans="1:11" s="64" customFormat="1" ht="14.45" customHeight="1">
      <c r="A90" s="23" t="s">
        <v>37</v>
      </c>
      <c r="B90" s="21">
        <v>780</v>
      </c>
      <c r="C90" s="28">
        <v>15.25</v>
      </c>
      <c r="D90" s="21">
        <v>8000</v>
      </c>
      <c r="E90" s="21">
        <v>7</v>
      </c>
      <c r="F90" s="21">
        <v>3500</v>
      </c>
      <c r="G90" s="66"/>
      <c r="K90" s="65" t="str">
        <f t="shared" si="1"/>
        <v>pirms garantijas</v>
      </c>
    </row>
    <row r="91" spans="1:11" s="64" customFormat="1" ht="14.45" customHeight="1">
      <c r="A91" s="23" t="s">
        <v>138</v>
      </c>
      <c r="B91" s="21">
        <v>1173</v>
      </c>
      <c r="C91" s="28">
        <v>19.03</v>
      </c>
      <c r="D91" s="21">
        <v>8000</v>
      </c>
      <c r="E91" s="21">
        <v>7</v>
      </c>
      <c r="F91" s="21">
        <v>2700</v>
      </c>
      <c r="G91" s="66"/>
      <c r="K91" s="65" t="str">
        <f t="shared" si="1"/>
        <v>pirms garantijas</v>
      </c>
    </row>
    <row r="92" spans="1:11" s="64" customFormat="1" ht="14.45" customHeight="1">
      <c r="A92" s="23" t="s">
        <v>339</v>
      </c>
      <c r="B92" s="21">
        <v>1485</v>
      </c>
      <c r="C92" s="29">
        <v>22</v>
      </c>
      <c r="D92" s="21">
        <v>10000</v>
      </c>
      <c r="E92" s="21">
        <v>2</v>
      </c>
      <c r="F92" s="21">
        <v>2700</v>
      </c>
      <c r="G92" s="66"/>
      <c r="K92" s="65" t="str">
        <f t="shared" si="1"/>
        <v>pirms garantijas</v>
      </c>
    </row>
    <row r="93" spans="1:11" s="64" customFormat="1" ht="14.45" customHeight="1">
      <c r="A93" s="23" t="s">
        <v>340</v>
      </c>
      <c r="B93" s="21">
        <v>1485</v>
      </c>
      <c r="C93" s="29">
        <v>22</v>
      </c>
      <c r="D93" s="21">
        <v>10000</v>
      </c>
      <c r="E93" s="21">
        <v>2</v>
      </c>
      <c r="F93" s="21">
        <v>2700</v>
      </c>
      <c r="G93" s="66"/>
      <c r="K93" s="65" t="str">
        <f t="shared" si="1"/>
        <v>pirms garantijas</v>
      </c>
    </row>
    <row r="94" spans="1:11" s="64" customFormat="1" ht="14.45" customHeight="1">
      <c r="A94" s="23" t="s">
        <v>341</v>
      </c>
      <c r="B94" s="21">
        <v>120</v>
      </c>
      <c r="C94" s="28">
        <v>3</v>
      </c>
      <c r="D94" s="21">
        <v>8000</v>
      </c>
      <c r="E94" s="21">
        <v>2</v>
      </c>
      <c r="F94" s="21">
        <v>2700</v>
      </c>
      <c r="G94" s="66"/>
      <c r="H94" s="21"/>
      <c r="K94" s="65" t="str">
        <f t="shared" si="1"/>
        <v>pirms garantijas</v>
      </c>
    </row>
    <row r="95" spans="1:11" s="64" customFormat="1" ht="14.45" customHeight="1">
      <c r="A95" s="23" t="s">
        <v>341</v>
      </c>
      <c r="B95" s="21">
        <v>120</v>
      </c>
      <c r="C95" s="28">
        <v>3</v>
      </c>
      <c r="D95" s="21">
        <v>8000</v>
      </c>
      <c r="E95" s="21">
        <v>2</v>
      </c>
      <c r="F95" s="21">
        <v>2700</v>
      </c>
      <c r="G95" s="66"/>
      <c r="K95" s="65" t="str">
        <f t="shared" si="1"/>
        <v>pirms garantijas</v>
      </c>
    </row>
    <row r="96" spans="1:11" s="64" customFormat="1" ht="14.45" customHeight="1">
      <c r="A96" s="23" t="s">
        <v>328</v>
      </c>
      <c r="B96" s="21">
        <v>450</v>
      </c>
      <c r="C96" s="28">
        <v>8.8800000000000008</v>
      </c>
      <c r="D96" s="21">
        <v>8000</v>
      </c>
      <c r="E96" s="21">
        <v>2</v>
      </c>
      <c r="F96" s="21">
        <v>2700</v>
      </c>
      <c r="G96" s="66"/>
      <c r="K96" s="65" t="str">
        <f t="shared" si="1"/>
        <v>pirms garantijas</v>
      </c>
    </row>
    <row r="97" spans="1:11" s="64" customFormat="1" ht="14.45" customHeight="1">
      <c r="A97" s="23" t="s">
        <v>329</v>
      </c>
      <c r="B97" s="21">
        <v>1490</v>
      </c>
      <c r="C97" s="29">
        <v>24</v>
      </c>
      <c r="D97" s="21">
        <v>8000</v>
      </c>
      <c r="E97" s="21">
        <v>2</v>
      </c>
      <c r="F97" s="21">
        <v>2700</v>
      </c>
      <c r="G97" s="66"/>
      <c r="K97" s="65" t="str">
        <f t="shared" si="1"/>
        <v>pirms garantijas</v>
      </c>
    </row>
    <row r="98" spans="1:11" s="64" customFormat="1" ht="14.45" customHeight="1">
      <c r="A98" s="23" t="s">
        <v>181</v>
      </c>
      <c r="B98" s="21">
        <v>1600</v>
      </c>
      <c r="C98" s="29">
        <v>24</v>
      </c>
      <c r="D98" s="21">
        <v>8000</v>
      </c>
      <c r="E98" s="21">
        <v>5</v>
      </c>
      <c r="F98" s="21">
        <v>2700</v>
      </c>
      <c r="G98" s="66"/>
      <c r="K98" s="65" t="str">
        <f t="shared" si="1"/>
        <v>pirms garantijas</v>
      </c>
    </row>
    <row r="99" spans="1:11" s="64" customFormat="1" ht="14.45" customHeight="1">
      <c r="A99" s="23" t="s">
        <v>0</v>
      </c>
      <c r="B99" s="21">
        <v>1600</v>
      </c>
      <c r="C99" s="28">
        <v>21.53</v>
      </c>
      <c r="D99" s="21">
        <v>10000</v>
      </c>
      <c r="E99" s="21">
        <v>2</v>
      </c>
      <c r="F99" s="21">
        <v>4100</v>
      </c>
      <c r="G99" s="66"/>
      <c r="K99" s="65" t="str">
        <f t="shared" si="1"/>
        <v>pirms garantijas</v>
      </c>
    </row>
    <row r="100" spans="1:11" s="64" customFormat="1" ht="14.45" customHeight="1">
      <c r="A100" s="23" t="s">
        <v>167</v>
      </c>
      <c r="B100" s="21">
        <v>915</v>
      </c>
      <c r="C100" s="28">
        <v>12.92</v>
      </c>
      <c r="D100" s="21">
        <v>10000</v>
      </c>
      <c r="E100" s="21">
        <v>2</v>
      </c>
      <c r="F100" s="21">
        <v>2700</v>
      </c>
      <c r="G100" s="66"/>
      <c r="K100" s="65" t="str">
        <f t="shared" si="1"/>
        <v>pirms garantijas</v>
      </c>
    </row>
    <row r="101" spans="1:11" s="64" customFormat="1" ht="14.45" customHeight="1">
      <c r="A101" s="23" t="s">
        <v>93</v>
      </c>
      <c r="B101" s="21">
        <v>350</v>
      </c>
      <c r="C101" s="28">
        <v>6</v>
      </c>
      <c r="D101" s="21">
        <v>10000</v>
      </c>
      <c r="E101" s="21">
        <v>2</v>
      </c>
      <c r="F101" s="21">
        <v>2700</v>
      </c>
      <c r="G101" s="66"/>
      <c r="K101" s="65" t="str">
        <f t="shared" si="1"/>
        <v>pirms garantijas</v>
      </c>
    </row>
    <row r="102" spans="1:11" s="64" customFormat="1" ht="14.45" customHeight="1">
      <c r="A102" s="23" t="s">
        <v>177</v>
      </c>
      <c r="B102" s="21">
        <v>300</v>
      </c>
      <c r="C102" s="28">
        <v>6.64</v>
      </c>
      <c r="D102" s="21">
        <v>10000</v>
      </c>
      <c r="E102" s="21">
        <v>3</v>
      </c>
      <c r="F102" s="21">
        <v>2700</v>
      </c>
      <c r="G102" s="66"/>
      <c r="K102" s="65" t="str">
        <f t="shared" si="1"/>
        <v>pirms garantijas</v>
      </c>
    </row>
    <row r="103" spans="1:11" s="64" customFormat="1" ht="14.45" customHeight="1">
      <c r="A103" s="23" t="s">
        <v>178</v>
      </c>
      <c r="B103" s="21">
        <v>2600</v>
      </c>
      <c r="C103" s="28">
        <v>36.36</v>
      </c>
      <c r="D103" s="21">
        <v>10000</v>
      </c>
      <c r="E103" s="21">
        <v>3</v>
      </c>
      <c r="F103" s="21">
        <v>2700</v>
      </c>
      <c r="G103" s="66"/>
      <c r="K103" s="65" t="str">
        <f t="shared" si="1"/>
        <v>pirms garantijas</v>
      </c>
    </row>
    <row r="104" spans="1:11" s="64" customFormat="1" ht="14.45" customHeight="1">
      <c r="A104" s="23" t="s">
        <v>185</v>
      </c>
      <c r="B104" s="21">
        <v>1680</v>
      </c>
      <c r="C104" s="29">
        <v>24</v>
      </c>
      <c r="D104" s="21">
        <v>10000</v>
      </c>
      <c r="E104" s="21">
        <v>3</v>
      </c>
      <c r="F104" s="21">
        <v>2700</v>
      </c>
      <c r="G104" s="66"/>
      <c r="K104" s="65" t="str">
        <f t="shared" si="1"/>
        <v>pirms garantijas</v>
      </c>
    </row>
    <row r="105" spans="1:11" s="64" customFormat="1" ht="14.45" customHeight="1">
      <c r="A105" s="23" t="s">
        <v>160</v>
      </c>
      <c r="B105" s="21">
        <v>845.5</v>
      </c>
      <c r="C105" s="28">
        <v>12.9</v>
      </c>
      <c r="D105" s="21">
        <v>10000</v>
      </c>
      <c r="E105" s="21">
        <v>2</v>
      </c>
      <c r="F105" s="21">
        <v>2700</v>
      </c>
      <c r="G105" s="66"/>
      <c r="K105" s="65" t="str">
        <f t="shared" si="1"/>
        <v>pirms garantijas</v>
      </c>
    </row>
    <row r="106" spans="1:11" s="64" customFormat="1" ht="14.45" customHeight="1">
      <c r="A106" s="23" t="s">
        <v>161</v>
      </c>
      <c r="B106" s="21">
        <v>845.5</v>
      </c>
      <c r="C106" s="28">
        <v>12.9</v>
      </c>
      <c r="D106" s="21">
        <v>10000</v>
      </c>
      <c r="E106" s="21">
        <v>2</v>
      </c>
      <c r="F106" s="21">
        <v>3000</v>
      </c>
      <c r="G106" s="66"/>
      <c r="K106" s="65" t="str">
        <f t="shared" si="1"/>
        <v>pirms garantijas</v>
      </c>
    </row>
    <row r="107" spans="1:11" s="64" customFormat="1" ht="14.45" customHeight="1">
      <c r="A107" s="23" t="s">
        <v>359</v>
      </c>
      <c r="B107" s="21">
        <v>900</v>
      </c>
      <c r="C107" s="29">
        <v>13</v>
      </c>
      <c r="D107" s="21">
        <v>12000</v>
      </c>
      <c r="E107" s="21">
        <v>1</v>
      </c>
      <c r="F107" s="21">
        <v>2700</v>
      </c>
      <c r="G107" s="66"/>
      <c r="K107" s="65" t="str">
        <f t="shared" si="1"/>
        <v>pēc garantijas</v>
      </c>
    </row>
    <row r="108" spans="1:11" s="64" customFormat="1" ht="14.45" customHeight="1">
      <c r="A108" s="23" t="s">
        <v>360</v>
      </c>
      <c r="B108" s="21">
        <v>1100</v>
      </c>
      <c r="C108" s="28">
        <v>15</v>
      </c>
      <c r="D108" s="21">
        <v>10000</v>
      </c>
      <c r="E108" s="21">
        <v>1</v>
      </c>
      <c r="F108" s="21">
        <v>2700</v>
      </c>
      <c r="G108" s="66"/>
      <c r="K108" s="65" t="str">
        <f t="shared" si="1"/>
        <v>pirms garantijas</v>
      </c>
    </row>
    <row r="109" spans="1:11" s="64" customFormat="1" ht="14.45" customHeight="1">
      <c r="A109" s="23" t="s">
        <v>388</v>
      </c>
      <c r="B109" s="21">
        <v>2050</v>
      </c>
      <c r="C109" s="29">
        <v>30</v>
      </c>
      <c r="D109" s="21">
        <v>15000</v>
      </c>
      <c r="E109" s="21">
        <v>1</v>
      </c>
      <c r="F109" s="21">
        <v>2700</v>
      </c>
      <c r="G109" s="66"/>
      <c r="K109" s="65" t="str">
        <f t="shared" si="1"/>
        <v>pēc garantijas</v>
      </c>
    </row>
    <row r="110" spans="1:11" s="64" customFormat="1" ht="14.45" customHeight="1">
      <c r="A110" s="23" t="s">
        <v>94</v>
      </c>
      <c r="B110" s="21">
        <v>2703.11</v>
      </c>
      <c r="C110" s="28">
        <v>38.340000000000003</v>
      </c>
      <c r="D110" s="21">
        <v>10000</v>
      </c>
      <c r="E110" s="21">
        <v>2</v>
      </c>
      <c r="F110" s="21">
        <v>2700</v>
      </c>
      <c r="G110" s="66"/>
      <c r="K110" s="65" t="str">
        <f t="shared" si="1"/>
        <v>pirms garantijas</v>
      </c>
    </row>
    <row r="111" spans="1:11" s="64" customFormat="1" ht="14.45" customHeight="1">
      <c r="A111" s="23" t="s">
        <v>163</v>
      </c>
      <c r="B111" s="21">
        <v>915.13</v>
      </c>
      <c r="C111" s="28">
        <v>12.92</v>
      </c>
      <c r="D111" s="21">
        <v>10000</v>
      </c>
      <c r="E111" s="21">
        <v>2</v>
      </c>
      <c r="F111" s="21">
        <v>2700</v>
      </c>
      <c r="G111" s="66"/>
      <c r="K111" s="65" t="str">
        <f t="shared" si="1"/>
        <v>pirms garantijas</v>
      </c>
    </row>
    <row r="112" spans="1:11" s="64" customFormat="1" ht="14.45" customHeight="1">
      <c r="A112" s="23" t="s">
        <v>136</v>
      </c>
      <c r="B112" s="21">
        <v>2650</v>
      </c>
      <c r="C112" s="28">
        <v>39.700000000000003</v>
      </c>
      <c r="D112" s="21">
        <v>10000</v>
      </c>
      <c r="E112" s="21">
        <v>2</v>
      </c>
      <c r="F112" s="21">
        <v>2700</v>
      </c>
      <c r="G112" s="66"/>
      <c r="K112" s="65" t="str">
        <f t="shared" si="1"/>
        <v>pirms garantijas</v>
      </c>
    </row>
    <row r="113" spans="1:11" s="64" customFormat="1" ht="14.45" customHeight="1">
      <c r="A113" s="23" t="s">
        <v>301</v>
      </c>
      <c r="B113" s="21">
        <v>1606.875</v>
      </c>
      <c r="C113" s="28">
        <v>21.501000000000001</v>
      </c>
      <c r="D113" s="21">
        <v>10020</v>
      </c>
      <c r="E113" s="21">
        <v>2</v>
      </c>
      <c r="F113" s="21">
        <v>4100</v>
      </c>
      <c r="G113" s="66"/>
      <c r="K113" s="65" t="str">
        <f t="shared" si="1"/>
        <v>pirms garantijas</v>
      </c>
    </row>
    <row r="114" spans="1:11" s="64" customFormat="1" ht="14.45" customHeight="1">
      <c r="A114" s="23" t="s">
        <v>387</v>
      </c>
      <c r="B114" s="21">
        <v>1600</v>
      </c>
      <c r="C114" s="29">
        <v>25</v>
      </c>
      <c r="D114" s="21">
        <v>8000</v>
      </c>
      <c r="E114" s="21">
        <v>2</v>
      </c>
      <c r="F114" s="21">
        <v>2700</v>
      </c>
      <c r="G114" s="66"/>
      <c r="K114" s="65" t="str">
        <f t="shared" si="1"/>
        <v>pirms garantijas</v>
      </c>
    </row>
    <row r="115" spans="1:11" s="64" customFormat="1" ht="14.45" customHeight="1">
      <c r="A115" s="23" t="s">
        <v>40</v>
      </c>
      <c r="B115" s="21">
        <v>876</v>
      </c>
      <c r="C115" s="28">
        <v>11.9</v>
      </c>
      <c r="D115" s="21">
        <v>10000</v>
      </c>
      <c r="E115" s="21">
        <v>2</v>
      </c>
      <c r="F115" s="21">
        <v>2700</v>
      </c>
      <c r="G115" s="66"/>
      <c r="K115" s="65" t="str">
        <f t="shared" si="1"/>
        <v>pirms garantijas</v>
      </c>
    </row>
    <row r="116" spans="1:11" s="64" customFormat="1" ht="14.45" customHeight="1">
      <c r="A116" s="23" t="s">
        <v>95</v>
      </c>
      <c r="B116" s="21">
        <v>220</v>
      </c>
      <c r="C116" s="29">
        <v>5</v>
      </c>
      <c r="D116" s="21">
        <v>10000</v>
      </c>
      <c r="E116" s="21">
        <v>2</v>
      </c>
      <c r="F116" s="21">
        <v>2700</v>
      </c>
      <c r="G116" s="66"/>
      <c r="K116" s="65" t="str">
        <f t="shared" si="1"/>
        <v>pirms garantijas</v>
      </c>
    </row>
    <row r="117" spans="1:11" s="64" customFormat="1" ht="14.45" customHeight="1">
      <c r="A117" s="23" t="s">
        <v>96</v>
      </c>
      <c r="B117" s="21">
        <v>350</v>
      </c>
      <c r="C117" s="28">
        <v>6</v>
      </c>
      <c r="D117" s="21">
        <v>10000</v>
      </c>
      <c r="E117" s="21">
        <v>2</v>
      </c>
      <c r="F117" s="21">
        <v>2700</v>
      </c>
      <c r="G117" s="66"/>
      <c r="K117" s="65" t="str">
        <f t="shared" si="1"/>
        <v>pirms garantijas</v>
      </c>
    </row>
    <row r="118" spans="1:11" s="64" customFormat="1" ht="14.45" customHeight="1">
      <c r="A118" s="23" t="s">
        <v>97</v>
      </c>
      <c r="B118" s="21">
        <v>550</v>
      </c>
      <c r="C118" s="28">
        <v>12.9</v>
      </c>
      <c r="D118" s="21">
        <v>10000</v>
      </c>
      <c r="E118" s="21">
        <v>2</v>
      </c>
      <c r="F118" s="21">
        <v>4100</v>
      </c>
      <c r="G118" s="66"/>
      <c r="K118" s="65" t="str">
        <f t="shared" si="1"/>
        <v>pirms garantijas</v>
      </c>
    </row>
    <row r="119" spans="1:11" s="64" customFormat="1" ht="14.45" customHeight="1">
      <c r="A119" s="23" t="s">
        <v>44</v>
      </c>
      <c r="B119" s="21">
        <v>1100</v>
      </c>
      <c r="C119" s="28">
        <v>14.88</v>
      </c>
      <c r="D119" s="21">
        <v>10000</v>
      </c>
      <c r="E119" s="21">
        <v>1</v>
      </c>
      <c r="F119" s="21">
        <v>2700</v>
      </c>
      <c r="G119" s="66"/>
      <c r="K119" s="65" t="str">
        <f t="shared" si="1"/>
        <v>pirms garantijas</v>
      </c>
    </row>
    <row r="120" spans="1:11" s="64" customFormat="1" ht="14.45" customHeight="1">
      <c r="A120" s="23" t="s">
        <v>45</v>
      </c>
      <c r="B120" s="21">
        <v>1674</v>
      </c>
      <c r="C120" s="29">
        <v>24</v>
      </c>
      <c r="D120" s="21">
        <v>12000</v>
      </c>
      <c r="E120" s="21">
        <v>2</v>
      </c>
      <c r="F120" s="21">
        <v>2700</v>
      </c>
      <c r="G120" s="66"/>
      <c r="K120" s="65" t="str">
        <f t="shared" si="1"/>
        <v>pirms garantijas</v>
      </c>
    </row>
    <row r="121" spans="1:11" s="64" customFormat="1" ht="14.45" customHeight="1">
      <c r="A121" s="23" t="s">
        <v>186</v>
      </c>
      <c r="B121" s="21">
        <v>2050</v>
      </c>
      <c r="C121" s="29">
        <v>30</v>
      </c>
      <c r="D121" s="21">
        <v>15000</v>
      </c>
      <c r="E121" s="21">
        <v>1</v>
      </c>
      <c r="F121" s="21">
        <v>2700</v>
      </c>
      <c r="G121" s="66"/>
      <c r="K121" s="65" t="str">
        <f t="shared" si="1"/>
        <v>pēc garantijas</v>
      </c>
    </row>
    <row r="122" spans="1:11" s="64" customFormat="1" ht="14.45" customHeight="1">
      <c r="A122" s="23" t="s">
        <v>172</v>
      </c>
      <c r="B122" s="21">
        <v>450</v>
      </c>
      <c r="C122" s="29">
        <v>7</v>
      </c>
      <c r="D122" s="21">
        <v>12000</v>
      </c>
      <c r="E122" s="21">
        <v>2</v>
      </c>
      <c r="F122" s="21">
        <v>2700</v>
      </c>
      <c r="G122" s="66"/>
      <c r="K122" s="65" t="str">
        <f t="shared" si="1"/>
        <v>pirms garantijas</v>
      </c>
    </row>
    <row r="123" spans="1:11" s="64" customFormat="1" ht="14.45" customHeight="1">
      <c r="A123" s="23" t="s">
        <v>182</v>
      </c>
      <c r="B123" s="21">
        <v>450</v>
      </c>
      <c r="C123" s="29">
        <v>7</v>
      </c>
      <c r="D123" s="21">
        <v>8000</v>
      </c>
      <c r="E123" s="21">
        <v>7</v>
      </c>
      <c r="F123" s="21">
        <v>2700</v>
      </c>
      <c r="G123" s="66"/>
      <c r="K123" s="65" t="str">
        <f t="shared" si="1"/>
        <v>pirms garantijas</v>
      </c>
    </row>
    <row r="124" spans="1:11" s="64" customFormat="1" ht="14.45" customHeight="1">
      <c r="A124" s="23" t="s">
        <v>17</v>
      </c>
      <c r="B124" s="21">
        <v>1600</v>
      </c>
      <c r="C124" s="28">
        <v>21.77</v>
      </c>
      <c r="D124" s="21">
        <v>10000</v>
      </c>
      <c r="E124" s="21">
        <v>2</v>
      </c>
      <c r="F124" s="21">
        <v>2700</v>
      </c>
      <c r="G124" s="66"/>
      <c r="K124" s="65" t="str">
        <f t="shared" si="1"/>
        <v>pirms garantijas</v>
      </c>
    </row>
    <row r="125" spans="1:11" s="64" customFormat="1" ht="14.45" customHeight="1">
      <c r="A125" s="23" t="s">
        <v>39</v>
      </c>
      <c r="B125" s="21">
        <v>1490</v>
      </c>
      <c r="C125" s="29">
        <v>24</v>
      </c>
      <c r="D125" s="21">
        <v>8000</v>
      </c>
      <c r="E125" s="21">
        <v>7</v>
      </c>
      <c r="F125" s="21">
        <v>2700</v>
      </c>
      <c r="G125" s="66"/>
      <c r="K125" s="65" t="str">
        <f t="shared" si="1"/>
        <v>pirms garantijas</v>
      </c>
    </row>
    <row r="126" spans="1:11" s="64" customFormat="1" ht="14.45" customHeight="1">
      <c r="A126" s="23" t="s">
        <v>179</v>
      </c>
      <c r="B126" s="21">
        <v>1500</v>
      </c>
      <c r="C126" s="29">
        <v>24</v>
      </c>
      <c r="D126" s="21">
        <v>15000</v>
      </c>
      <c r="E126" s="21">
        <v>2</v>
      </c>
      <c r="F126" s="21">
        <v>2700</v>
      </c>
      <c r="G126" s="66"/>
      <c r="K126" s="65" t="str">
        <f t="shared" si="1"/>
        <v>pirms garantijas</v>
      </c>
    </row>
    <row r="127" spans="1:11" s="64" customFormat="1" ht="14.45" customHeight="1">
      <c r="A127" s="23" t="s">
        <v>195</v>
      </c>
      <c r="B127" s="21">
        <v>1750</v>
      </c>
      <c r="C127" s="28">
        <v>25</v>
      </c>
      <c r="D127" s="21">
        <v>10000</v>
      </c>
      <c r="E127" s="21">
        <v>2</v>
      </c>
      <c r="F127" s="21">
        <v>2700</v>
      </c>
      <c r="G127" s="66"/>
      <c r="K127" s="65" t="str">
        <f t="shared" si="1"/>
        <v>pirms garantijas</v>
      </c>
    </row>
    <row r="128" spans="1:11" s="64" customFormat="1" ht="14.45" customHeight="1">
      <c r="A128" s="23" t="s">
        <v>12</v>
      </c>
      <c r="B128" s="21">
        <v>450</v>
      </c>
      <c r="C128" s="29">
        <v>7</v>
      </c>
      <c r="D128" s="21">
        <v>10000</v>
      </c>
      <c r="E128" s="21">
        <v>2</v>
      </c>
      <c r="F128" s="21">
        <v>2700</v>
      </c>
      <c r="G128" s="66"/>
      <c r="K128" s="65" t="str">
        <f t="shared" si="1"/>
        <v>pirms garantijas</v>
      </c>
    </row>
    <row r="129" spans="1:11" s="64" customFormat="1" ht="14.45" customHeight="1">
      <c r="A129" s="23" t="s">
        <v>13</v>
      </c>
      <c r="B129" s="21">
        <v>450</v>
      </c>
      <c r="C129" s="29">
        <v>7</v>
      </c>
      <c r="D129" s="21">
        <v>10000</v>
      </c>
      <c r="E129" s="21">
        <v>2</v>
      </c>
      <c r="F129" s="21">
        <v>3000</v>
      </c>
      <c r="G129" s="66"/>
      <c r="K129" s="65" t="str">
        <f t="shared" si="1"/>
        <v>pirms garantijas</v>
      </c>
    </row>
    <row r="130" spans="1:11" s="64" customFormat="1" ht="14.45" customHeight="1">
      <c r="A130" s="23" t="s">
        <v>164</v>
      </c>
      <c r="B130" s="21">
        <v>1300</v>
      </c>
      <c r="C130" s="29">
        <v>19</v>
      </c>
      <c r="D130" s="21">
        <v>12000</v>
      </c>
      <c r="E130" s="21">
        <v>2</v>
      </c>
      <c r="F130" s="21">
        <v>2700</v>
      </c>
      <c r="G130" s="66"/>
      <c r="K130" s="65" t="str">
        <f t="shared" si="1"/>
        <v>pirms garantijas</v>
      </c>
    </row>
    <row r="131" spans="1:11" s="64" customFormat="1" ht="14.45" customHeight="1">
      <c r="A131" s="23" t="s">
        <v>164</v>
      </c>
      <c r="B131" s="21">
        <v>1250</v>
      </c>
      <c r="C131" s="29">
        <v>19</v>
      </c>
      <c r="D131" s="21">
        <v>10000</v>
      </c>
      <c r="E131" s="21">
        <v>2</v>
      </c>
      <c r="F131" s="21">
        <v>2700</v>
      </c>
      <c r="G131" s="66"/>
      <c r="K131" s="65" t="str">
        <f t="shared" si="1"/>
        <v>pirms garantijas</v>
      </c>
    </row>
    <row r="132" spans="1:11" s="64" customFormat="1" ht="14.45" customHeight="1">
      <c r="A132" s="23" t="s">
        <v>165</v>
      </c>
      <c r="B132" s="21">
        <v>1400</v>
      </c>
      <c r="C132" s="29">
        <v>19</v>
      </c>
      <c r="D132" s="21">
        <v>8000</v>
      </c>
      <c r="E132" s="21">
        <v>2</v>
      </c>
      <c r="F132" s="21">
        <v>3500</v>
      </c>
      <c r="G132" s="66"/>
      <c r="K132" s="65" t="str">
        <f t="shared" si="1"/>
        <v>pirms garantijas</v>
      </c>
    </row>
    <row r="133" spans="1:11" s="64" customFormat="1" ht="14.45" customHeight="1">
      <c r="A133" s="23" t="s">
        <v>14</v>
      </c>
      <c r="B133" s="21">
        <v>1250</v>
      </c>
      <c r="C133" s="29">
        <v>19</v>
      </c>
      <c r="D133" s="21">
        <v>10000</v>
      </c>
      <c r="E133" s="21">
        <v>2</v>
      </c>
      <c r="F133" s="21">
        <v>5000</v>
      </c>
      <c r="G133" s="66"/>
      <c r="K133" s="65" t="str">
        <f t="shared" si="1"/>
        <v>pirms garantijas</v>
      </c>
    </row>
    <row r="134" spans="1:11" s="64" customFormat="1" ht="14.45" customHeight="1">
      <c r="A134" s="23" t="s">
        <v>15</v>
      </c>
      <c r="B134" s="21">
        <v>1210</v>
      </c>
      <c r="C134" s="29">
        <v>19</v>
      </c>
      <c r="D134" s="21">
        <v>10000</v>
      </c>
      <c r="E134" s="21">
        <v>2</v>
      </c>
      <c r="F134" s="21">
        <v>6500</v>
      </c>
      <c r="G134" s="66"/>
      <c r="K134" s="65" t="str">
        <f t="shared" ref="K134:K137" si="2">IF(D134/D131&gt;E134,"pēc garantijas","pirms garantijas")</f>
        <v>pirms garantijas</v>
      </c>
    </row>
    <row r="135" spans="1:11" s="64" customFormat="1" ht="14.45" customHeight="1">
      <c r="A135" s="23" t="s">
        <v>1</v>
      </c>
      <c r="B135" s="21">
        <v>350</v>
      </c>
      <c r="C135" s="28">
        <v>7.21</v>
      </c>
      <c r="D135" s="21">
        <v>10000</v>
      </c>
      <c r="E135" s="21">
        <v>2</v>
      </c>
      <c r="F135" s="21">
        <v>2700</v>
      </c>
      <c r="G135" s="66"/>
      <c r="K135" s="65" t="str">
        <f t="shared" si="2"/>
        <v>pirms garantijas</v>
      </c>
    </row>
    <row r="136" spans="1:11" s="64" customFormat="1" ht="14.45" customHeight="1">
      <c r="A136" s="23" t="s">
        <v>16</v>
      </c>
      <c r="B136" s="21">
        <v>1250</v>
      </c>
      <c r="C136" s="29">
        <v>19</v>
      </c>
      <c r="D136" s="21">
        <v>10000</v>
      </c>
      <c r="E136" s="21">
        <v>2</v>
      </c>
      <c r="F136" s="21">
        <v>2700</v>
      </c>
      <c r="G136" s="66"/>
      <c r="K136" s="65" t="str">
        <f t="shared" si="2"/>
        <v>pirms garantijas</v>
      </c>
    </row>
    <row r="137" spans="1:11" s="64" customFormat="1" ht="14.45" customHeight="1">
      <c r="A137" s="23" t="s">
        <v>18</v>
      </c>
      <c r="B137" s="21">
        <v>915.13</v>
      </c>
      <c r="C137" s="28">
        <v>12.92</v>
      </c>
      <c r="D137" s="21">
        <v>10000</v>
      </c>
      <c r="E137" s="21">
        <v>2</v>
      </c>
      <c r="F137" s="21">
        <v>2700</v>
      </c>
      <c r="G137" s="66"/>
      <c r="K137" s="65" t="str">
        <f t="shared" si="2"/>
        <v>pirms garantijas</v>
      </c>
    </row>
    <row r="138" spans="1:11" s="67" customFormat="1" ht="14.45" customHeight="1">
      <c r="B138" s="68"/>
      <c r="C138" s="69"/>
      <c r="D138" s="68"/>
      <c r="E138" s="68"/>
      <c r="F138" s="68"/>
      <c r="G138" s="70"/>
    </row>
    <row r="139" spans="1:11" s="67" customFormat="1" ht="14.45" customHeight="1">
      <c r="B139" s="68"/>
      <c r="C139" s="69"/>
      <c r="D139" s="68"/>
      <c r="E139" s="68"/>
      <c r="F139" s="68"/>
      <c r="G139" s="70"/>
    </row>
    <row r="140" spans="1:11" s="67" customFormat="1" ht="14.45" customHeight="1">
      <c r="B140" s="68"/>
      <c r="C140" s="69"/>
      <c r="D140" s="68"/>
      <c r="E140" s="68"/>
      <c r="F140" s="68"/>
      <c r="G140" s="70"/>
    </row>
    <row r="141" spans="1:11" s="67" customFormat="1" ht="14.45" customHeight="1">
      <c r="B141" s="68"/>
      <c r="C141" s="69"/>
      <c r="D141" s="68"/>
      <c r="E141" s="68"/>
      <c r="F141" s="68"/>
      <c r="G141" s="70"/>
    </row>
    <row r="142" spans="1:11" s="67" customFormat="1" ht="14.45" customHeight="1">
      <c r="B142" s="68"/>
      <c r="C142" s="69"/>
      <c r="D142" s="68"/>
      <c r="E142" s="68"/>
      <c r="F142" s="68"/>
      <c r="G142" s="70"/>
    </row>
    <row r="143" spans="1:11" s="67" customFormat="1" ht="14.45" customHeight="1">
      <c r="B143" s="68"/>
      <c r="C143" s="69"/>
      <c r="D143" s="68"/>
      <c r="E143" s="68"/>
      <c r="F143" s="68"/>
      <c r="G143" s="70"/>
    </row>
    <row r="144" spans="1:11" s="67" customFormat="1" ht="14.45" customHeight="1">
      <c r="B144" s="68"/>
      <c r="C144" s="69"/>
      <c r="D144" s="68"/>
      <c r="E144" s="68"/>
      <c r="F144" s="68"/>
      <c r="G144" s="70"/>
    </row>
    <row r="145" spans="2:7" s="67" customFormat="1" ht="14.45" customHeight="1">
      <c r="B145" s="68"/>
      <c r="C145" s="69"/>
      <c r="D145" s="68"/>
      <c r="E145" s="68"/>
      <c r="F145" s="68"/>
      <c r="G145" s="70"/>
    </row>
    <row r="146" spans="2:7" s="67" customFormat="1" ht="14.45" customHeight="1">
      <c r="B146" s="68"/>
      <c r="C146" s="69"/>
      <c r="D146" s="68"/>
      <c r="E146" s="68"/>
      <c r="F146" s="68"/>
      <c r="G146" s="70"/>
    </row>
    <row r="147" spans="2:7" s="67" customFormat="1" ht="14.45" customHeight="1">
      <c r="B147" s="68"/>
      <c r="C147" s="69"/>
      <c r="D147" s="68"/>
      <c r="E147" s="68"/>
      <c r="F147" s="68"/>
      <c r="G147" s="70"/>
    </row>
    <row r="148" spans="2:7" s="67" customFormat="1" ht="14.45" customHeight="1">
      <c r="B148" s="68"/>
      <c r="C148" s="69"/>
      <c r="D148" s="68"/>
      <c r="E148" s="68"/>
      <c r="F148" s="68"/>
      <c r="G148" s="70"/>
    </row>
    <row r="149" spans="2:7" s="67" customFormat="1" ht="14.45" customHeight="1">
      <c r="B149" s="68"/>
      <c r="C149" s="69"/>
      <c r="D149" s="68"/>
      <c r="E149" s="68"/>
      <c r="F149" s="68"/>
      <c r="G149" s="70"/>
    </row>
    <row r="150" spans="2:7" s="67" customFormat="1" ht="14.45" customHeight="1">
      <c r="B150" s="68"/>
      <c r="C150" s="69"/>
      <c r="D150" s="68"/>
      <c r="E150" s="68"/>
      <c r="F150" s="68"/>
      <c r="G150" s="70"/>
    </row>
    <row r="151" spans="2:7" s="67" customFormat="1" ht="14.45" customHeight="1">
      <c r="B151" s="68"/>
      <c r="C151" s="69"/>
      <c r="D151" s="68"/>
      <c r="E151" s="68"/>
      <c r="F151" s="68"/>
      <c r="G151" s="70"/>
    </row>
    <row r="152" spans="2:7" s="67" customFormat="1" ht="14.45" customHeight="1">
      <c r="B152" s="68"/>
      <c r="C152" s="69"/>
      <c r="D152" s="68"/>
      <c r="E152" s="68"/>
      <c r="F152" s="68"/>
      <c r="G152" s="70"/>
    </row>
    <row r="153" spans="2:7" s="67" customFormat="1" ht="14.45" customHeight="1">
      <c r="B153" s="68"/>
      <c r="C153" s="69"/>
      <c r="D153" s="68"/>
      <c r="E153" s="68"/>
      <c r="F153" s="68"/>
      <c r="G153" s="70"/>
    </row>
    <row r="154" spans="2:7" s="67" customFormat="1" ht="14.45" customHeight="1">
      <c r="B154" s="68"/>
      <c r="C154" s="69"/>
      <c r="D154" s="68"/>
      <c r="E154" s="68"/>
      <c r="F154" s="68"/>
      <c r="G154" s="70"/>
    </row>
    <row r="155" spans="2:7" s="67" customFormat="1" ht="14.45" customHeight="1">
      <c r="B155" s="68"/>
      <c r="C155" s="69"/>
      <c r="D155" s="68"/>
      <c r="E155" s="68"/>
      <c r="F155" s="68"/>
      <c r="G155" s="70"/>
    </row>
    <row r="156" spans="2:7" s="67" customFormat="1" ht="14.45" customHeight="1">
      <c r="B156" s="68"/>
      <c r="C156" s="69"/>
      <c r="D156" s="68"/>
      <c r="E156" s="68"/>
      <c r="F156" s="68"/>
      <c r="G156" s="70"/>
    </row>
    <row r="157" spans="2:7" s="67" customFormat="1" ht="14.45" customHeight="1">
      <c r="B157" s="68"/>
      <c r="C157" s="69"/>
      <c r="D157" s="68"/>
      <c r="E157" s="68"/>
      <c r="F157" s="68"/>
      <c r="G157" s="70"/>
    </row>
    <row r="158" spans="2:7" s="67" customFormat="1" ht="14.45" customHeight="1">
      <c r="B158" s="68"/>
      <c r="C158" s="69"/>
      <c r="D158" s="68"/>
      <c r="E158" s="68"/>
      <c r="F158" s="68"/>
      <c r="G158" s="70"/>
    </row>
    <row r="159" spans="2:7" s="67" customFormat="1" ht="14.45" customHeight="1">
      <c r="B159" s="68"/>
      <c r="C159" s="69"/>
      <c r="D159" s="68"/>
      <c r="E159" s="68"/>
      <c r="F159" s="68"/>
      <c r="G159" s="70"/>
    </row>
    <row r="160" spans="2:7" s="67" customFormat="1" ht="14.45" customHeight="1">
      <c r="B160" s="68"/>
      <c r="C160" s="69"/>
      <c r="D160" s="68"/>
      <c r="E160" s="68"/>
      <c r="F160" s="68"/>
      <c r="G160" s="70"/>
    </row>
    <row r="161" spans="2:7" s="67" customFormat="1" ht="14.45" customHeight="1">
      <c r="B161" s="68"/>
      <c r="C161" s="69"/>
      <c r="D161" s="68"/>
      <c r="E161" s="68"/>
      <c r="F161" s="68"/>
      <c r="G161" s="70"/>
    </row>
    <row r="162" spans="2:7" s="67" customFormat="1" ht="14.45" customHeight="1">
      <c r="B162" s="68"/>
      <c r="C162" s="69"/>
      <c r="D162" s="68"/>
      <c r="E162" s="68"/>
      <c r="F162" s="68"/>
      <c r="G162" s="70"/>
    </row>
    <row r="163" spans="2:7" s="67" customFormat="1" ht="14.45" customHeight="1">
      <c r="B163" s="68"/>
      <c r="C163" s="69"/>
      <c r="D163" s="68"/>
      <c r="E163" s="68"/>
      <c r="F163" s="68"/>
      <c r="G163" s="70"/>
    </row>
    <row r="164" spans="2:7" s="67" customFormat="1" ht="14.45" customHeight="1">
      <c r="B164" s="68"/>
      <c r="C164" s="69"/>
      <c r="D164" s="68"/>
      <c r="E164" s="68"/>
      <c r="F164" s="68"/>
      <c r="G164" s="70"/>
    </row>
    <row r="165" spans="2:7" s="67" customFormat="1" ht="14.45" customHeight="1">
      <c r="B165" s="68"/>
      <c r="C165" s="69"/>
      <c r="D165" s="68"/>
      <c r="E165" s="68"/>
      <c r="F165" s="68"/>
      <c r="G165" s="70"/>
    </row>
    <row r="166" spans="2:7" s="67" customFormat="1" ht="14.45" customHeight="1">
      <c r="B166" s="68"/>
      <c r="C166" s="69"/>
      <c r="D166" s="68"/>
      <c r="E166" s="68"/>
      <c r="F166" s="68"/>
      <c r="G166" s="70"/>
    </row>
    <row r="167" spans="2:7" s="67" customFormat="1" ht="14.45" customHeight="1">
      <c r="B167" s="68"/>
      <c r="C167" s="69"/>
      <c r="D167" s="68"/>
      <c r="E167" s="68"/>
      <c r="F167" s="68"/>
      <c r="G167" s="70"/>
    </row>
    <row r="168" spans="2:7" s="67" customFormat="1" ht="14.45" customHeight="1">
      <c r="B168" s="68"/>
      <c r="C168" s="69"/>
      <c r="D168" s="68"/>
      <c r="E168" s="68"/>
      <c r="F168" s="68"/>
      <c r="G168" s="70"/>
    </row>
    <row r="169" spans="2:7" s="67" customFormat="1" ht="14.45" customHeight="1">
      <c r="B169" s="68"/>
      <c r="C169" s="69"/>
      <c r="D169" s="68"/>
      <c r="E169" s="68"/>
      <c r="F169" s="68"/>
      <c r="G169" s="70"/>
    </row>
    <row r="170" spans="2:7" s="67" customFormat="1" ht="14.45" customHeight="1">
      <c r="B170" s="68"/>
      <c r="C170" s="69"/>
      <c r="D170" s="68"/>
      <c r="E170" s="68"/>
      <c r="F170" s="68"/>
      <c r="G170" s="70"/>
    </row>
    <row r="171" spans="2:7" s="67" customFormat="1" ht="14.45" customHeight="1">
      <c r="B171" s="68"/>
      <c r="C171" s="69"/>
      <c r="D171" s="68"/>
      <c r="E171" s="68"/>
      <c r="F171" s="68"/>
      <c r="G171" s="70"/>
    </row>
    <row r="172" spans="2:7" s="67" customFormat="1" ht="14.45" customHeight="1">
      <c r="B172" s="68"/>
      <c r="C172" s="69"/>
      <c r="D172" s="68"/>
      <c r="E172" s="68"/>
      <c r="F172" s="68"/>
      <c r="G172" s="70"/>
    </row>
    <row r="173" spans="2:7" s="67" customFormat="1" ht="14.45" customHeight="1">
      <c r="B173" s="68"/>
      <c r="C173" s="69"/>
      <c r="D173" s="68"/>
      <c r="E173" s="68"/>
      <c r="F173" s="68"/>
      <c r="G173" s="70"/>
    </row>
    <row r="174" spans="2:7" s="67" customFormat="1" ht="14.45" customHeight="1">
      <c r="B174" s="68"/>
      <c r="C174" s="69"/>
      <c r="D174" s="68"/>
      <c r="E174" s="68"/>
      <c r="F174" s="68"/>
      <c r="G174" s="70"/>
    </row>
    <row r="175" spans="2:7" s="67" customFormat="1" ht="14.45" customHeight="1">
      <c r="B175" s="68"/>
      <c r="C175" s="69"/>
      <c r="D175" s="68"/>
      <c r="E175" s="68"/>
      <c r="F175" s="68"/>
      <c r="G175" s="70"/>
    </row>
    <row r="176" spans="2:7" s="67" customFormat="1" ht="14.45" customHeight="1">
      <c r="B176" s="68"/>
      <c r="C176" s="69"/>
      <c r="D176" s="68"/>
      <c r="E176" s="68"/>
      <c r="F176" s="68"/>
      <c r="G176" s="70"/>
    </row>
    <row r="177" spans="2:7" s="67" customFormat="1" ht="14.45" customHeight="1">
      <c r="B177" s="68"/>
      <c r="C177" s="69"/>
      <c r="D177" s="68"/>
      <c r="E177" s="68"/>
      <c r="F177" s="68"/>
      <c r="G177" s="70"/>
    </row>
    <row r="178" spans="2:7" s="67" customFormat="1" ht="14.45" customHeight="1">
      <c r="B178" s="68"/>
      <c r="C178" s="69"/>
      <c r="D178" s="68"/>
      <c r="E178" s="68"/>
      <c r="F178" s="68"/>
      <c r="G178" s="70"/>
    </row>
    <row r="179" spans="2:7" s="67" customFormat="1" ht="14.45" customHeight="1">
      <c r="B179" s="68"/>
      <c r="C179" s="69"/>
      <c r="D179" s="68"/>
      <c r="E179" s="68"/>
      <c r="F179" s="68"/>
      <c r="G179" s="70"/>
    </row>
    <row r="180" spans="2:7" s="67" customFormat="1" ht="14.45" customHeight="1">
      <c r="B180" s="68"/>
      <c r="C180" s="69"/>
      <c r="D180" s="68"/>
      <c r="E180" s="68"/>
      <c r="F180" s="68"/>
      <c r="G180" s="70"/>
    </row>
    <row r="181" spans="2:7" s="67" customFormat="1" ht="14.45" customHeight="1">
      <c r="B181" s="68"/>
      <c r="C181" s="69"/>
      <c r="D181" s="68"/>
      <c r="E181" s="68"/>
      <c r="F181" s="68"/>
      <c r="G181" s="70"/>
    </row>
    <row r="182" spans="2:7" s="67" customFormat="1" ht="14.45" customHeight="1">
      <c r="B182" s="68"/>
      <c r="C182" s="69"/>
      <c r="D182" s="68"/>
      <c r="E182" s="68"/>
      <c r="F182" s="68"/>
      <c r="G182" s="70"/>
    </row>
    <row r="183" spans="2:7" s="67" customFormat="1" ht="14.45" customHeight="1">
      <c r="B183" s="68"/>
      <c r="C183" s="69"/>
      <c r="D183" s="68"/>
      <c r="E183" s="68"/>
      <c r="F183" s="68"/>
      <c r="G183" s="70"/>
    </row>
    <row r="184" spans="2:7" s="67" customFormat="1" ht="14.45" customHeight="1">
      <c r="B184" s="68"/>
      <c r="C184" s="69"/>
      <c r="D184" s="68"/>
      <c r="E184" s="68"/>
      <c r="F184" s="68"/>
      <c r="G184" s="70"/>
    </row>
    <row r="185" spans="2:7" s="67" customFormat="1" ht="14.45" customHeight="1">
      <c r="B185" s="68"/>
      <c r="C185" s="69"/>
      <c r="D185" s="68"/>
      <c r="E185" s="68"/>
      <c r="F185" s="68"/>
      <c r="G185" s="70"/>
    </row>
    <row r="186" spans="2:7" s="67" customFormat="1" ht="14.45" customHeight="1">
      <c r="B186" s="68"/>
      <c r="C186" s="69"/>
      <c r="D186" s="68"/>
      <c r="E186" s="68"/>
      <c r="F186" s="68"/>
      <c r="G186" s="70"/>
    </row>
    <row r="187" spans="2:7" s="67" customFormat="1" ht="14.45" customHeight="1">
      <c r="B187" s="68"/>
      <c r="C187" s="69"/>
      <c r="D187" s="68"/>
      <c r="E187" s="68"/>
      <c r="F187" s="68"/>
      <c r="G187" s="70"/>
    </row>
    <row r="188" spans="2:7" s="67" customFormat="1" ht="14.45" customHeight="1">
      <c r="B188" s="68"/>
      <c r="C188" s="69"/>
      <c r="D188" s="68"/>
      <c r="E188" s="68"/>
      <c r="F188" s="68"/>
      <c r="G188" s="70"/>
    </row>
    <row r="189" spans="2:7" s="67" customFormat="1" ht="14.45" customHeight="1">
      <c r="B189" s="68"/>
      <c r="C189" s="69"/>
      <c r="D189" s="68"/>
      <c r="E189" s="68"/>
      <c r="F189" s="68"/>
      <c r="G189" s="70"/>
    </row>
    <row r="190" spans="2:7" s="67" customFormat="1" ht="14.45" customHeight="1">
      <c r="B190" s="68"/>
      <c r="C190" s="69"/>
      <c r="D190" s="68"/>
      <c r="E190" s="68"/>
      <c r="F190" s="68"/>
      <c r="G190" s="70"/>
    </row>
    <row r="191" spans="2:7" s="67" customFormat="1" ht="14.45" customHeight="1">
      <c r="B191" s="68"/>
      <c r="C191" s="69"/>
      <c r="D191" s="68"/>
      <c r="E191" s="68"/>
      <c r="F191" s="68"/>
      <c r="G191" s="70"/>
    </row>
    <row r="192" spans="2:7" s="67" customFormat="1" ht="14.45" customHeight="1">
      <c r="B192" s="68"/>
      <c r="C192" s="69"/>
      <c r="D192" s="68"/>
      <c r="E192" s="68"/>
      <c r="F192" s="68"/>
      <c r="G192" s="70"/>
    </row>
    <row r="193" spans="2:7" s="67" customFormat="1" ht="14.45" customHeight="1">
      <c r="B193" s="68"/>
      <c r="C193" s="69"/>
      <c r="D193" s="68"/>
      <c r="E193" s="68"/>
      <c r="F193" s="68"/>
      <c r="G193" s="70"/>
    </row>
    <row r="194" spans="2:7" s="67" customFormat="1" ht="14.45" customHeight="1">
      <c r="B194" s="68"/>
      <c r="C194" s="69"/>
      <c r="D194" s="68"/>
      <c r="E194" s="68"/>
      <c r="F194" s="68"/>
      <c r="G194" s="70"/>
    </row>
    <row r="195" spans="2:7" s="67" customFormat="1" ht="14.45" customHeight="1">
      <c r="B195" s="68"/>
      <c r="C195" s="69"/>
      <c r="D195" s="68"/>
      <c r="E195" s="68"/>
      <c r="F195" s="68"/>
      <c r="G195" s="70"/>
    </row>
    <row r="196" spans="2:7" s="67" customFormat="1" ht="14.45" customHeight="1">
      <c r="B196" s="68"/>
      <c r="C196" s="69"/>
      <c r="D196" s="68"/>
      <c r="E196" s="68"/>
      <c r="F196" s="68"/>
      <c r="G196" s="70"/>
    </row>
    <row r="197" spans="2:7" s="67" customFormat="1" ht="14.45" customHeight="1">
      <c r="B197" s="68"/>
      <c r="C197" s="69"/>
      <c r="D197" s="68"/>
      <c r="E197" s="68"/>
      <c r="F197" s="68"/>
      <c r="G197" s="70"/>
    </row>
    <row r="198" spans="2:7" s="67" customFormat="1" ht="14.45" customHeight="1">
      <c r="B198" s="68"/>
      <c r="C198" s="69"/>
      <c r="D198" s="68"/>
      <c r="E198" s="68"/>
      <c r="F198" s="68"/>
      <c r="G198" s="70"/>
    </row>
    <row r="2423" spans="6:6" ht="14.45" customHeight="1">
      <c r="F2423" s="30"/>
    </row>
  </sheetData>
  <phoneticPr fontId="0" type="noConversion"/>
  <pageMargins left="0.78431372549019618" right="0.78431372549019618" top="0.98039215686274517" bottom="0.98039215686274517" header="0.50980392156862753" footer="0.50980392156862753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7"/>
  <sheetViews>
    <sheetView workbookViewId="0">
      <selection activeCell="H4" sqref="H4"/>
    </sheetView>
  </sheetViews>
  <sheetFormatPr defaultColWidth="12.5703125" defaultRowHeight="13.9" customHeight="1"/>
  <cols>
    <col min="1" max="1" width="18.85546875" style="19" customWidth="1"/>
    <col min="2" max="2" width="14.5703125" style="18" customWidth="1"/>
    <col min="3" max="3" width="12.5703125" style="20" customWidth="1"/>
    <col min="4" max="6" width="12.5703125" style="18" customWidth="1"/>
    <col min="7" max="7" width="10.28515625" style="19" customWidth="1"/>
    <col min="8" max="8" width="14.7109375" style="19" customWidth="1"/>
    <col min="9" max="9" width="12.7109375" style="19" customWidth="1"/>
    <col min="10" max="10" width="12.5703125" style="19" customWidth="1"/>
    <col min="11" max="11" width="16.42578125" style="19" customWidth="1"/>
    <col min="12" max="16384" width="12.5703125" style="19"/>
  </cols>
  <sheetData>
    <row r="1" spans="1:12" ht="15.75" customHeight="1">
      <c r="D1" s="32" t="s">
        <v>704</v>
      </c>
      <c r="E1" s="35"/>
      <c r="F1" s="35"/>
      <c r="G1" s="34"/>
      <c r="H1" s="61" t="s">
        <v>876</v>
      </c>
      <c r="I1" s="61" t="s">
        <v>868</v>
      </c>
      <c r="J1" s="61" t="s">
        <v>875</v>
      </c>
    </row>
    <row r="2" spans="1:12" ht="13.9" customHeight="1">
      <c r="D2" s="18">
        <f>24*365.59</f>
        <v>8774.16</v>
      </c>
      <c r="H2" s="37">
        <v>220</v>
      </c>
      <c r="I2" s="37">
        <v>110</v>
      </c>
      <c r="J2" s="19">
        <f>PI()</f>
        <v>3.1415926535897931</v>
      </c>
    </row>
    <row r="3" spans="1:12" ht="15.75" customHeight="1">
      <c r="J3" s="36"/>
      <c r="K3" s="36"/>
    </row>
    <row r="4" spans="1:12" s="22" customFormat="1" ht="66.75" customHeight="1">
      <c r="A4" s="60" t="s">
        <v>863</v>
      </c>
      <c r="B4" s="61" t="s">
        <v>872</v>
      </c>
      <c r="C4" s="62" t="s">
        <v>866</v>
      </c>
      <c r="D4" s="61" t="s">
        <v>874</v>
      </c>
      <c r="E4" s="61" t="s">
        <v>864</v>
      </c>
      <c r="F4" s="61" t="s">
        <v>865</v>
      </c>
      <c r="G4" s="60" t="s">
        <v>879</v>
      </c>
      <c r="H4" s="61" t="s">
        <v>887</v>
      </c>
      <c r="I4" s="61" t="s">
        <v>870</v>
      </c>
      <c r="J4" s="61" t="s">
        <v>873</v>
      </c>
      <c r="K4" s="33" t="s">
        <v>705</v>
      </c>
      <c r="L4" s="61" t="s">
        <v>877</v>
      </c>
    </row>
    <row r="5" spans="1:12" s="64" customFormat="1" ht="13.9" customHeight="1">
      <c r="A5" s="23" t="s">
        <v>346</v>
      </c>
      <c r="B5" s="21">
        <v>1600</v>
      </c>
      <c r="C5" s="24">
        <v>22</v>
      </c>
      <c r="D5" s="21">
        <v>25000</v>
      </c>
      <c r="E5" s="21">
        <v>3</v>
      </c>
      <c r="F5" s="21">
        <v>3000</v>
      </c>
      <c r="H5" s="21"/>
      <c r="K5" s="65" t="str">
        <f>IF($D$5/$D$2&gt;$E$5,"pēc garantijas","pirms garantijas")</f>
        <v>pirms garantijas</v>
      </c>
      <c r="L5" s="21" t="e">
        <f>B5/J24</f>
        <v>#DIV/0!</v>
      </c>
    </row>
    <row r="6" spans="1:12" s="64" customFormat="1" ht="13.9" customHeight="1">
      <c r="A6" s="23" t="s">
        <v>355</v>
      </c>
      <c r="B6" s="21">
        <v>500</v>
      </c>
      <c r="C6" s="24">
        <v>9.8000000000000007</v>
      </c>
      <c r="D6" s="21">
        <v>40000</v>
      </c>
      <c r="E6" s="21">
        <v>3</v>
      </c>
      <c r="F6" s="21">
        <v>3000</v>
      </c>
      <c r="K6" s="65" t="str">
        <f t="shared" ref="K6:K69" si="0">IF($D$5/$D$2&gt;$E$5,"pēc garantijas","pirms garantijas")</f>
        <v>pirms garantijas</v>
      </c>
    </row>
    <row r="7" spans="1:12" s="64" customFormat="1" ht="13.9" customHeight="1">
      <c r="A7" s="23" t="s">
        <v>342</v>
      </c>
      <c r="B7" s="21">
        <v>170</v>
      </c>
      <c r="C7" s="24">
        <v>2</v>
      </c>
      <c r="D7" s="21">
        <v>25000</v>
      </c>
      <c r="E7" s="21">
        <v>3</v>
      </c>
      <c r="F7" s="21">
        <v>3000</v>
      </c>
      <c r="K7" s="65" t="str">
        <f t="shared" si="0"/>
        <v>pirms garantijas</v>
      </c>
    </row>
    <row r="8" spans="1:12" s="64" customFormat="1" ht="13.9" customHeight="1">
      <c r="A8" s="23" t="s">
        <v>343</v>
      </c>
      <c r="B8" s="21">
        <v>160</v>
      </c>
      <c r="C8" s="24">
        <v>2</v>
      </c>
      <c r="D8" s="21">
        <v>25000</v>
      </c>
      <c r="E8" s="21">
        <v>3</v>
      </c>
      <c r="F8" s="21">
        <v>3000</v>
      </c>
      <c r="K8" s="65" t="str">
        <f t="shared" si="0"/>
        <v>pirms garantijas</v>
      </c>
    </row>
    <row r="9" spans="1:12" s="64" customFormat="1" ht="13.9" customHeight="1">
      <c r="A9" s="23" t="s">
        <v>344</v>
      </c>
      <c r="B9" s="21">
        <v>450</v>
      </c>
      <c r="C9" s="24">
        <v>7.5</v>
      </c>
      <c r="D9" s="21">
        <v>25000</v>
      </c>
      <c r="E9" s="21">
        <v>3</v>
      </c>
      <c r="F9" s="21">
        <v>3000</v>
      </c>
      <c r="K9" s="65" t="str">
        <f t="shared" si="0"/>
        <v>pirms garantijas</v>
      </c>
    </row>
    <row r="10" spans="1:12" s="64" customFormat="1" ht="13.9" customHeight="1">
      <c r="A10" s="23" t="s">
        <v>345</v>
      </c>
      <c r="B10" s="21">
        <v>450</v>
      </c>
      <c r="C10" s="24">
        <v>7.5</v>
      </c>
      <c r="D10" s="21">
        <v>25000</v>
      </c>
      <c r="E10" s="21">
        <v>3</v>
      </c>
      <c r="F10" s="21">
        <v>3000</v>
      </c>
      <c r="K10" s="65" t="str">
        <f t="shared" si="0"/>
        <v>pirms garantijas</v>
      </c>
    </row>
    <row r="11" spans="1:12" s="64" customFormat="1" ht="13.9" customHeight="1">
      <c r="A11" s="23" t="s">
        <v>80</v>
      </c>
      <c r="B11" s="21">
        <v>800</v>
      </c>
      <c r="C11" s="24">
        <v>11</v>
      </c>
      <c r="D11" s="21">
        <v>25000</v>
      </c>
      <c r="E11" s="21">
        <v>3</v>
      </c>
      <c r="F11" s="21">
        <v>3000</v>
      </c>
      <c r="K11" s="65" t="str">
        <f t="shared" si="0"/>
        <v>pirms garantijas</v>
      </c>
    </row>
    <row r="12" spans="1:12" s="64" customFormat="1" ht="13.9" customHeight="1">
      <c r="A12" s="23" t="s">
        <v>81</v>
      </c>
      <c r="B12" s="21">
        <v>450</v>
      </c>
      <c r="C12" s="24">
        <v>7</v>
      </c>
      <c r="D12" s="21">
        <v>25000</v>
      </c>
      <c r="E12" s="21">
        <v>3</v>
      </c>
      <c r="F12" s="21">
        <v>3000</v>
      </c>
      <c r="K12" s="65" t="str">
        <f t="shared" si="0"/>
        <v>pirms garantijas</v>
      </c>
    </row>
    <row r="13" spans="1:12" s="64" customFormat="1" ht="13.9" customHeight="1">
      <c r="A13" s="23" t="s">
        <v>159</v>
      </c>
      <c r="B13" s="21">
        <v>450</v>
      </c>
      <c r="C13" s="24">
        <v>7</v>
      </c>
      <c r="D13" s="21">
        <v>25000</v>
      </c>
      <c r="E13" s="21">
        <v>5</v>
      </c>
      <c r="F13" s="21">
        <v>3000</v>
      </c>
      <c r="K13" s="65" t="str">
        <f t="shared" si="0"/>
        <v>pirms garantijas</v>
      </c>
    </row>
    <row r="14" spans="1:12" s="64" customFormat="1" ht="13.9" customHeight="1">
      <c r="A14" s="23" t="s">
        <v>41</v>
      </c>
      <c r="B14" s="21">
        <v>800</v>
      </c>
      <c r="C14" s="25">
        <v>12</v>
      </c>
      <c r="D14" s="21">
        <v>50000</v>
      </c>
      <c r="E14" s="21">
        <v>3</v>
      </c>
      <c r="F14" s="21">
        <v>3000</v>
      </c>
      <c r="K14" s="65" t="str">
        <f t="shared" si="0"/>
        <v>pirms garantijas</v>
      </c>
    </row>
    <row r="15" spans="1:12" s="64" customFormat="1" ht="13.9" customHeight="1">
      <c r="A15" s="23" t="s">
        <v>42</v>
      </c>
      <c r="B15" s="21">
        <v>470</v>
      </c>
      <c r="C15" s="25">
        <v>6</v>
      </c>
      <c r="D15" s="21">
        <v>50000</v>
      </c>
      <c r="E15" s="21">
        <v>3</v>
      </c>
      <c r="F15" s="21">
        <v>3000</v>
      </c>
      <c r="K15" s="65" t="str">
        <f t="shared" si="0"/>
        <v>pirms garantijas</v>
      </c>
    </row>
    <row r="16" spans="1:12" s="64" customFormat="1" ht="13.9" customHeight="1">
      <c r="A16" s="23" t="s">
        <v>47</v>
      </c>
      <c r="B16" s="21">
        <v>820</v>
      </c>
      <c r="C16" s="24">
        <v>13.7</v>
      </c>
      <c r="D16" s="21">
        <v>25000</v>
      </c>
      <c r="E16" s="21">
        <v>3</v>
      </c>
      <c r="F16" s="21">
        <v>2700</v>
      </c>
      <c r="K16" s="65" t="str">
        <f t="shared" si="0"/>
        <v>pirms garantijas</v>
      </c>
    </row>
    <row r="17" spans="1:11" s="64" customFormat="1" ht="13.9" customHeight="1">
      <c r="A17" s="23" t="s">
        <v>48</v>
      </c>
      <c r="B17" s="21">
        <v>1137</v>
      </c>
      <c r="C17" s="24">
        <v>18.3</v>
      </c>
      <c r="D17" s="21">
        <v>25000</v>
      </c>
      <c r="E17" s="21">
        <v>3</v>
      </c>
      <c r="F17" s="21">
        <v>2700</v>
      </c>
      <c r="K17" s="65" t="str">
        <f t="shared" si="0"/>
        <v>pirms garantijas</v>
      </c>
    </row>
    <row r="18" spans="1:11" s="64" customFormat="1" ht="13.9" customHeight="1">
      <c r="A18" s="23" t="s">
        <v>146</v>
      </c>
      <c r="B18" s="21">
        <v>483</v>
      </c>
      <c r="C18" s="24">
        <v>8.6</v>
      </c>
      <c r="D18" s="21">
        <v>25000</v>
      </c>
      <c r="E18" s="21">
        <v>3</v>
      </c>
      <c r="F18" s="21">
        <v>2700</v>
      </c>
      <c r="K18" s="65" t="str">
        <f t="shared" si="0"/>
        <v>pirms garantijas</v>
      </c>
    </row>
    <row r="19" spans="1:11" s="64" customFormat="1" ht="13.9" customHeight="1">
      <c r="A19" s="23" t="s">
        <v>147</v>
      </c>
      <c r="B19" s="21">
        <v>470</v>
      </c>
      <c r="C19" s="24">
        <v>7.5</v>
      </c>
      <c r="D19" s="21">
        <v>25000</v>
      </c>
      <c r="E19" s="21">
        <v>3</v>
      </c>
      <c r="F19" s="21">
        <v>2700</v>
      </c>
      <c r="K19" s="65" t="str">
        <f t="shared" si="0"/>
        <v>pirms garantijas</v>
      </c>
    </row>
    <row r="20" spans="1:11" s="64" customFormat="1" ht="13.9" customHeight="1">
      <c r="A20" s="23" t="s">
        <v>145</v>
      </c>
      <c r="B20" s="21">
        <v>470</v>
      </c>
      <c r="C20" s="25">
        <v>7</v>
      </c>
      <c r="D20" s="21">
        <v>25000</v>
      </c>
      <c r="E20" s="21">
        <v>3</v>
      </c>
      <c r="F20" s="21">
        <v>2700</v>
      </c>
      <c r="K20" s="65" t="str">
        <f t="shared" si="0"/>
        <v>pirms garantijas</v>
      </c>
    </row>
    <row r="21" spans="1:11" s="64" customFormat="1" ht="13.9" customHeight="1">
      <c r="A21" s="23" t="s">
        <v>133</v>
      </c>
      <c r="B21" s="21">
        <v>288</v>
      </c>
      <c r="C21" s="24">
        <v>6.1</v>
      </c>
      <c r="D21" s="21">
        <v>25000</v>
      </c>
      <c r="E21" s="21">
        <v>3</v>
      </c>
      <c r="F21" s="21">
        <v>2700</v>
      </c>
      <c r="K21" s="65" t="str">
        <f t="shared" si="0"/>
        <v>pirms garantijas</v>
      </c>
    </row>
    <row r="22" spans="1:11" s="64" customFormat="1" ht="13.9" customHeight="1">
      <c r="A22" s="23" t="s">
        <v>133</v>
      </c>
      <c r="B22" s="21">
        <v>288</v>
      </c>
      <c r="C22" s="24">
        <v>6.1</v>
      </c>
      <c r="D22" s="21">
        <v>25000</v>
      </c>
      <c r="E22" s="21">
        <v>3</v>
      </c>
      <c r="F22" s="21">
        <v>2700</v>
      </c>
      <c r="K22" s="65" t="str">
        <f t="shared" si="0"/>
        <v>pirms garantijas</v>
      </c>
    </row>
    <row r="23" spans="1:11" s="64" customFormat="1" ht="13.9" customHeight="1">
      <c r="A23" s="23" t="s">
        <v>133</v>
      </c>
      <c r="B23" s="21">
        <v>317</v>
      </c>
      <c r="C23" s="24">
        <v>6.5</v>
      </c>
      <c r="D23" s="21">
        <v>50000</v>
      </c>
      <c r="E23" s="21">
        <v>3</v>
      </c>
      <c r="F23" s="21">
        <v>2700</v>
      </c>
      <c r="K23" s="65" t="str">
        <f t="shared" si="0"/>
        <v>pirms garantijas</v>
      </c>
    </row>
    <row r="24" spans="1:11" s="64" customFormat="1" ht="13.9" customHeight="1">
      <c r="A24" s="23" t="s">
        <v>133</v>
      </c>
      <c r="B24" s="21">
        <v>317</v>
      </c>
      <c r="C24" s="24">
        <v>6.5</v>
      </c>
      <c r="D24" s="21">
        <v>50000</v>
      </c>
      <c r="E24" s="21">
        <v>3</v>
      </c>
      <c r="F24" s="21">
        <v>2700</v>
      </c>
      <c r="K24" s="65" t="str">
        <f t="shared" si="0"/>
        <v>pirms garantijas</v>
      </c>
    </row>
    <row r="25" spans="1:11" s="64" customFormat="1" ht="13.9" customHeight="1">
      <c r="A25" s="23" t="s">
        <v>134</v>
      </c>
      <c r="B25" s="21">
        <v>277</v>
      </c>
      <c r="C25" s="24">
        <v>6.5</v>
      </c>
      <c r="D25" s="21">
        <v>50000</v>
      </c>
      <c r="E25" s="21">
        <v>3</v>
      </c>
      <c r="F25" s="21">
        <v>2700</v>
      </c>
      <c r="K25" s="65" t="str">
        <f t="shared" si="0"/>
        <v>pirms garantijas</v>
      </c>
    </row>
    <row r="26" spans="1:11" s="64" customFormat="1" ht="13.9" customHeight="1">
      <c r="A26" s="23" t="s">
        <v>134</v>
      </c>
      <c r="B26" s="21">
        <v>277</v>
      </c>
      <c r="C26" s="24">
        <v>6.5</v>
      </c>
      <c r="D26" s="21">
        <v>50000</v>
      </c>
      <c r="E26" s="21">
        <v>3</v>
      </c>
      <c r="F26" s="21">
        <v>2700</v>
      </c>
      <c r="K26" s="65" t="str">
        <f t="shared" si="0"/>
        <v>pirms garantijas</v>
      </c>
    </row>
    <row r="27" spans="1:11" s="64" customFormat="1" ht="13.9" customHeight="1">
      <c r="A27" s="23" t="s">
        <v>135</v>
      </c>
      <c r="B27" s="21">
        <v>292</v>
      </c>
      <c r="C27" s="24">
        <v>6.5</v>
      </c>
      <c r="D27" s="21">
        <v>50000</v>
      </c>
      <c r="E27" s="21">
        <v>3</v>
      </c>
      <c r="F27" s="21">
        <v>3000</v>
      </c>
      <c r="K27" s="65" t="str">
        <f t="shared" si="0"/>
        <v>pirms garantijas</v>
      </c>
    </row>
    <row r="28" spans="1:11" s="64" customFormat="1" ht="13.9" customHeight="1">
      <c r="A28" s="23" t="s">
        <v>135</v>
      </c>
      <c r="B28" s="21">
        <v>292</v>
      </c>
      <c r="C28" s="24">
        <v>6.5</v>
      </c>
      <c r="D28" s="21">
        <v>50000</v>
      </c>
      <c r="E28" s="21">
        <v>3</v>
      </c>
      <c r="F28" s="21">
        <v>3000</v>
      </c>
      <c r="K28" s="65" t="str">
        <f t="shared" si="0"/>
        <v>pirms garantijas</v>
      </c>
    </row>
    <row r="29" spans="1:11" s="64" customFormat="1" ht="13.9" customHeight="1">
      <c r="A29" s="23" t="s">
        <v>43</v>
      </c>
      <c r="B29" s="21">
        <v>380</v>
      </c>
      <c r="C29" s="25">
        <v>7</v>
      </c>
      <c r="D29" s="21">
        <v>40000</v>
      </c>
      <c r="E29" s="21">
        <v>3</v>
      </c>
      <c r="F29" s="21">
        <v>3000</v>
      </c>
      <c r="K29" s="65" t="str">
        <f t="shared" si="0"/>
        <v>pirms garantijas</v>
      </c>
    </row>
    <row r="30" spans="1:11" s="64" customFormat="1" ht="13.9" customHeight="1">
      <c r="A30" s="23" t="s">
        <v>139</v>
      </c>
      <c r="B30" s="21">
        <v>595</v>
      </c>
      <c r="C30" s="25">
        <v>6</v>
      </c>
      <c r="D30" s="21">
        <v>25000</v>
      </c>
      <c r="E30" s="21">
        <v>3</v>
      </c>
      <c r="F30" s="21">
        <v>3000</v>
      </c>
      <c r="K30" s="65" t="str">
        <f t="shared" si="0"/>
        <v>pirms garantijas</v>
      </c>
    </row>
    <row r="31" spans="1:11" s="64" customFormat="1" ht="13.9" customHeight="1">
      <c r="A31" s="23" t="s">
        <v>140</v>
      </c>
      <c r="B31" s="21">
        <v>730</v>
      </c>
      <c r="C31" s="25">
        <v>7</v>
      </c>
      <c r="D31" s="21">
        <v>25000</v>
      </c>
      <c r="E31" s="21">
        <v>3</v>
      </c>
      <c r="F31" s="21">
        <v>3000</v>
      </c>
      <c r="K31" s="65" t="str">
        <f t="shared" si="0"/>
        <v>pirms garantijas</v>
      </c>
    </row>
    <row r="32" spans="1:11" s="64" customFormat="1" ht="13.9" customHeight="1">
      <c r="A32" s="23" t="s">
        <v>141</v>
      </c>
      <c r="B32" s="21">
        <v>510</v>
      </c>
      <c r="C32" s="25">
        <v>8</v>
      </c>
      <c r="D32" s="21">
        <v>25000</v>
      </c>
      <c r="E32" s="21">
        <v>3</v>
      </c>
      <c r="F32" s="21">
        <v>3000</v>
      </c>
      <c r="K32" s="65" t="str">
        <f t="shared" si="0"/>
        <v>pirms garantijas</v>
      </c>
    </row>
    <row r="33" spans="1:11" s="64" customFormat="1" ht="13.9" customHeight="1">
      <c r="A33" s="23" t="s">
        <v>142</v>
      </c>
      <c r="B33" s="21">
        <v>825</v>
      </c>
      <c r="C33" s="25">
        <v>13</v>
      </c>
      <c r="D33" s="21">
        <v>25000</v>
      </c>
      <c r="E33" s="21">
        <v>3</v>
      </c>
      <c r="F33" s="21">
        <v>3000</v>
      </c>
      <c r="K33" s="65" t="str">
        <f t="shared" si="0"/>
        <v>pirms garantijas</v>
      </c>
    </row>
    <row r="34" spans="1:11" s="64" customFormat="1" ht="13.9" customHeight="1">
      <c r="A34" s="23" t="s">
        <v>107</v>
      </c>
      <c r="B34" s="21">
        <v>250</v>
      </c>
      <c r="C34" s="24">
        <v>4</v>
      </c>
      <c r="D34" s="21">
        <v>25000</v>
      </c>
      <c r="E34" s="21">
        <v>5</v>
      </c>
      <c r="F34" s="21">
        <v>3000</v>
      </c>
      <c r="K34" s="65" t="str">
        <f t="shared" si="0"/>
        <v>pirms garantijas</v>
      </c>
    </row>
    <row r="35" spans="1:11" s="64" customFormat="1" ht="13.9" customHeight="1">
      <c r="A35" s="23" t="s">
        <v>108</v>
      </c>
      <c r="B35" s="21">
        <v>250</v>
      </c>
      <c r="C35" s="25">
        <v>5</v>
      </c>
      <c r="D35" s="21">
        <v>25000</v>
      </c>
      <c r="E35" s="21">
        <v>5</v>
      </c>
      <c r="F35" s="21">
        <v>3000</v>
      </c>
      <c r="K35" s="65" t="str">
        <f t="shared" si="0"/>
        <v>pirms garantijas</v>
      </c>
    </row>
    <row r="36" spans="1:11" s="64" customFormat="1" ht="13.9" customHeight="1">
      <c r="A36" s="23" t="s">
        <v>197</v>
      </c>
      <c r="B36" s="21">
        <v>800</v>
      </c>
      <c r="C36" s="25">
        <v>12</v>
      </c>
      <c r="D36" s="21">
        <v>25000</v>
      </c>
      <c r="E36" s="21">
        <v>3</v>
      </c>
      <c r="F36" s="21">
        <v>2700</v>
      </c>
      <c r="K36" s="65" t="str">
        <f t="shared" si="0"/>
        <v>pirms garantijas</v>
      </c>
    </row>
    <row r="37" spans="1:11" s="64" customFormat="1" ht="13.9" customHeight="1">
      <c r="A37" s="23" t="s">
        <v>196</v>
      </c>
      <c r="B37" s="21">
        <v>300</v>
      </c>
      <c r="C37" s="25">
        <v>5</v>
      </c>
      <c r="D37" s="21">
        <v>25000</v>
      </c>
      <c r="E37" s="21">
        <v>5</v>
      </c>
      <c r="F37" s="21">
        <v>2700</v>
      </c>
      <c r="K37" s="65" t="str">
        <f t="shared" si="0"/>
        <v>pirms garantijas</v>
      </c>
    </row>
    <row r="38" spans="1:11" s="64" customFormat="1" ht="13.9" customHeight="1">
      <c r="A38" s="23" t="s">
        <v>198</v>
      </c>
      <c r="B38" s="21">
        <v>666</v>
      </c>
      <c r="C38" s="25">
        <v>10</v>
      </c>
      <c r="D38" s="21">
        <v>25000</v>
      </c>
      <c r="E38" s="21">
        <v>5</v>
      </c>
      <c r="F38" s="21">
        <v>3000</v>
      </c>
      <c r="K38" s="65" t="str">
        <f t="shared" si="0"/>
        <v>pirms garantijas</v>
      </c>
    </row>
    <row r="39" spans="1:11" s="64" customFormat="1" ht="13.9" customHeight="1">
      <c r="A39" s="23" t="s">
        <v>199</v>
      </c>
      <c r="B39" s="21">
        <v>1010</v>
      </c>
      <c r="C39" s="25">
        <v>15</v>
      </c>
      <c r="D39" s="21">
        <v>25000</v>
      </c>
      <c r="E39" s="21">
        <v>5</v>
      </c>
      <c r="F39" s="21">
        <v>3000</v>
      </c>
      <c r="K39" s="65" t="str">
        <f t="shared" si="0"/>
        <v>pirms garantijas</v>
      </c>
    </row>
    <row r="40" spans="1:11" s="64" customFormat="1" ht="13.9" customHeight="1">
      <c r="A40" s="23" t="s">
        <v>200</v>
      </c>
      <c r="B40" s="21">
        <v>250</v>
      </c>
      <c r="C40" s="25">
        <v>6</v>
      </c>
      <c r="D40" s="21">
        <v>40000</v>
      </c>
      <c r="E40" s="21">
        <v>3</v>
      </c>
      <c r="F40" s="21">
        <v>3000</v>
      </c>
      <c r="K40" s="65" t="str">
        <f t="shared" si="0"/>
        <v>pirms garantijas</v>
      </c>
    </row>
    <row r="41" spans="1:11" s="64" customFormat="1" ht="13.9" customHeight="1">
      <c r="A41" s="23" t="s">
        <v>91</v>
      </c>
      <c r="B41" s="21">
        <v>595</v>
      </c>
      <c r="C41" s="24">
        <v>6.1</v>
      </c>
      <c r="D41" s="21">
        <v>25000</v>
      </c>
      <c r="E41" s="21">
        <v>3</v>
      </c>
      <c r="F41" s="21">
        <v>3000</v>
      </c>
      <c r="K41" s="65" t="str">
        <f t="shared" si="0"/>
        <v>pirms garantijas</v>
      </c>
    </row>
    <row r="42" spans="1:11" s="64" customFormat="1" ht="13.9" customHeight="1">
      <c r="A42" s="23" t="s">
        <v>92</v>
      </c>
      <c r="B42" s="21">
        <v>730</v>
      </c>
      <c r="C42" s="24">
        <v>7.8</v>
      </c>
      <c r="D42" s="21">
        <v>25000</v>
      </c>
      <c r="E42" s="21">
        <v>3</v>
      </c>
      <c r="F42" s="21">
        <v>3000</v>
      </c>
      <c r="K42" s="65" t="str">
        <f t="shared" si="0"/>
        <v>pirms garantijas</v>
      </c>
    </row>
    <row r="43" spans="1:11" s="64" customFormat="1" ht="13.9" customHeight="1">
      <c r="A43" s="23" t="s">
        <v>109</v>
      </c>
      <c r="B43" s="21">
        <v>250</v>
      </c>
      <c r="C43" s="25">
        <v>5</v>
      </c>
      <c r="D43" s="21">
        <v>25000</v>
      </c>
      <c r="E43" s="21">
        <v>5</v>
      </c>
      <c r="F43" s="21">
        <v>3000</v>
      </c>
      <c r="K43" s="65" t="str">
        <f t="shared" si="0"/>
        <v>pirms garantijas</v>
      </c>
    </row>
    <row r="44" spans="1:11" s="64" customFormat="1" ht="13.9" customHeight="1">
      <c r="A44" s="23" t="s">
        <v>110</v>
      </c>
      <c r="B44" s="21">
        <v>451</v>
      </c>
      <c r="C44" s="24" t="s">
        <v>350</v>
      </c>
      <c r="D44" s="21">
        <v>25000</v>
      </c>
      <c r="E44" s="21">
        <v>5</v>
      </c>
      <c r="F44" s="21">
        <v>3000</v>
      </c>
      <c r="K44" s="65" t="str">
        <f t="shared" si="0"/>
        <v>pirms garantijas</v>
      </c>
    </row>
    <row r="45" spans="1:11" s="64" customFormat="1" ht="13.9" customHeight="1">
      <c r="A45" s="23" t="s">
        <v>111</v>
      </c>
      <c r="B45" s="21">
        <v>679</v>
      </c>
      <c r="C45" s="24" t="s">
        <v>354</v>
      </c>
      <c r="D45" s="21">
        <v>25000</v>
      </c>
      <c r="E45" s="21">
        <v>5</v>
      </c>
      <c r="F45" s="21">
        <v>3000</v>
      </c>
      <c r="K45" s="65" t="str">
        <f t="shared" si="0"/>
        <v>pirms garantijas</v>
      </c>
    </row>
    <row r="46" spans="1:11" s="64" customFormat="1" ht="13.9" customHeight="1">
      <c r="A46" s="23" t="s">
        <v>38</v>
      </c>
      <c r="B46" s="21">
        <v>450</v>
      </c>
      <c r="C46" s="24">
        <v>7.5</v>
      </c>
      <c r="D46" s="21">
        <v>25000</v>
      </c>
      <c r="E46" s="21">
        <v>3</v>
      </c>
      <c r="F46" s="21">
        <v>2700</v>
      </c>
      <c r="K46" s="65" t="str">
        <f t="shared" si="0"/>
        <v>pirms garantijas</v>
      </c>
    </row>
    <row r="47" spans="1:11" s="64" customFormat="1" ht="13.9" customHeight="1">
      <c r="A47" s="23" t="s">
        <v>112</v>
      </c>
      <c r="B47" s="21">
        <v>139</v>
      </c>
      <c r="C47" s="24" t="s">
        <v>369</v>
      </c>
      <c r="D47" s="21">
        <v>25000</v>
      </c>
      <c r="E47" s="21">
        <v>5</v>
      </c>
      <c r="F47" s="21">
        <v>4000</v>
      </c>
      <c r="K47" s="65" t="str">
        <f t="shared" si="0"/>
        <v>pirms garantijas</v>
      </c>
    </row>
    <row r="48" spans="1:11" s="64" customFormat="1" ht="13.9" customHeight="1">
      <c r="A48" s="23" t="s">
        <v>113</v>
      </c>
      <c r="B48" s="21">
        <v>139</v>
      </c>
      <c r="C48" s="24" t="s">
        <v>369</v>
      </c>
      <c r="D48" s="21">
        <v>25000</v>
      </c>
      <c r="E48" s="21">
        <v>5</v>
      </c>
      <c r="F48" s="21">
        <v>3000</v>
      </c>
      <c r="K48" s="65" t="str">
        <f t="shared" si="0"/>
        <v>pirms garantijas</v>
      </c>
    </row>
    <row r="49" spans="1:11" s="64" customFormat="1" ht="13.9" customHeight="1">
      <c r="A49" s="23" t="s">
        <v>114</v>
      </c>
      <c r="B49" s="21">
        <v>496</v>
      </c>
      <c r="C49" s="24" t="s">
        <v>350</v>
      </c>
      <c r="D49" s="21">
        <v>25000</v>
      </c>
      <c r="E49" s="21">
        <v>5</v>
      </c>
      <c r="F49" s="21">
        <v>4000</v>
      </c>
      <c r="K49" s="65" t="str">
        <f t="shared" si="0"/>
        <v>pirms garantijas</v>
      </c>
    </row>
    <row r="50" spans="1:11" s="64" customFormat="1" ht="13.9" customHeight="1">
      <c r="A50" s="23" t="s">
        <v>115</v>
      </c>
      <c r="B50" s="21">
        <v>473</v>
      </c>
      <c r="C50" s="24" t="s">
        <v>350</v>
      </c>
      <c r="D50" s="21">
        <v>25000</v>
      </c>
      <c r="E50" s="21">
        <v>5</v>
      </c>
      <c r="F50" s="21">
        <v>2700</v>
      </c>
      <c r="K50" s="65" t="str">
        <f t="shared" si="0"/>
        <v>pirms garantijas</v>
      </c>
    </row>
    <row r="51" spans="1:11" s="64" customFormat="1" ht="13.9" customHeight="1">
      <c r="A51" s="23" t="s">
        <v>116</v>
      </c>
      <c r="B51" s="21">
        <v>541</v>
      </c>
      <c r="C51" s="24" t="s">
        <v>347</v>
      </c>
      <c r="D51" s="21">
        <v>25000</v>
      </c>
      <c r="E51" s="21">
        <v>5</v>
      </c>
      <c r="F51" s="21">
        <v>4000</v>
      </c>
      <c r="K51" s="65" t="str">
        <f t="shared" si="0"/>
        <v>pirms garantijas</v>
      </c>
    </row>
    <row r="52" spans="1:11" s="64" customFormat="1" ht="13.9" customHeight="1">
      <c r="A52" s="23" t="s">
        <v>117</v>
      </c>
      <c r="B52" s="21">
        <v>525</v>
      </c>
      <c r="C52" s="24">
        <v>7.9</v>
      </c>
      <c r="D52" s="21">
        <v>25000</v>
      </c>
      <c r="E52" s="21">
        <v>5</v>
      </c>
      <c r="F52" s="21">
        <v>2700</v>
      </c>
      <c r="K52" s="65" t="str">
        <f t="shared" si="0"/>
        <v>pirms garantijas</v>
      </c>
    </row>
    <row r="53" spans="1:11" s="64" customFormat="1" ht="13.9" customHeight="1">
      <c r="A53" s="23" t="s">
        <v>118</v>
      </c>
      <c r="B53" s="21">
        <v>515</v>
      </c>
      <c r="C53" s="24" t="s">
        <v>354</v>
      </c>
      <c r="D53" s="21">
        <v>25000</v>
      </c>
      <c r="E53" s="21">
        <v>5</v>
      </c>
      <c r="F53" s="21">
        <v>4000</v>
      </c>
      <c r="K53" s="65" t="str">
        <f t="shared" si="0"/>
        <v>pirms garantijas</v>
      </c>
    </row>
    <row r="54" spans="1:11" s="64" customFormat="1" ht="13.9" customHeight="1">
      <c r="A54" s="23" t="s">
        <v>119</v>
      </c>
      <c r="B54" s="21">
        <v>506</v>
      </c>
      <c r="C54" s="24" t="s">
        <v>354</v>
      </c>
      <c r="D54" s="21">
        <v>25000</v>
      </c>
      <c r="E54" s="21">
        <v>5</v>
      </c>
      <c r="F54" s="21">
        <v>2700</v>
      </c>
      <c r="K54" s="65" t="str">
        <f t="shared" si="0"/>
        <v>pirms garantijas</v>
      </c>
    </row>
    <row r="55" spans="1:11" s="64" customFormat="1" ht="13.9" customHeight="1">
      <c r="A55" s="23" t="s">
        <v>120</v>
      </c>
      <c r="B55" s="21">
        <v>1245</v>
      </c>
      <c r="C55" s="24" t="s">
        <v>357</v>
      </c>
      <c r="D55" s="21">
        <v>25000</v>
      </c>
      <c r="E55" s="21">
        <v>5</v>
      </c>
      <c r="F55" s="21">
        <v>3000</v>
      </c>
      <c r="K55" s="65" t="str">
        <f t="shared" si="0"/>
        <v>pirms garantijas</v>
      </c>
    </row>
    <row r="56" spans="1:11" s="64" customFormat="1" ht="13.9" customHeight="1">
      <c r="A56" s="23" t="s">
        <v>121</v>
      </c>
      <c r="B56" s="21">
        <v>1266</v>
      </c>
      <c r="C56" s="24" t="s">
        <v>361</v>
      </c>
      <c r="D56" s="21">
        <v>25000</v>
      </c>
      <c r="E56" s="21">
        <v>5</v>
      </c>
      <c r="F56" s="21">
        <v>4000</v>
      </c>
      <c r="K56" s="65" t="str">
        <f t="shared" si="0"/>
        <v>pirms garantijas</v>
      </c>
    </row>
    <row r="57" spans="1:11" s="64" customFormat="1" ht="13.9" customHeight="1">
      <c r="A57" s="23" t="s">
        <v>122</v>
      </c>
      <c r="B57" s="21">
        <v>1298</v>
      </c>
      <c r="C57" s="24">
        <v>18.7</v>
      </c>
      <c r="D57" s="21">
        <v>25000</v>
      </c>
      <c r="E57" s="21">
        <v>5</v>
      </c>
      <c r="F57" s="21">
        <v>4000</v>
      </c>
      <c r="K57" s="65" t="str">
        <f t="shared" si="0"/>
        <v>pirms garantijas</v>
      </c>
    </row>
    <row r="58" spans="1:11" s="64" customFormat="1" ht="13.9" customHeight="1">
      <c r="A58" s="23" t="s">
        <v>123</v>
      </c>
      <c r="B58" s="21">
        <v>1244</v>
      </c>
      <c r="C58" s="24" t="s">
        <v>357</v>
      </c>
      <c r="D58" s="21">
        <v>25000</v>
      </c>
      <c r="E58" s="21">
        <v>5</v>
      </c>
      <c r="F58" s="21">
        <v>3000</v>
      </c>
      <c r="K58" s="65" t="str">
        <f t="shared" si="0"/>
        <v>pirms garantijas</v>
      </c>
    </row>
    <row r="59" spans="1:11" s="64" customFormat="1" ht="13.9" customHeight="1">
      <c r="A59" s="23" t="s">
        <v>124</v>
      </c>
      <c r="B59" s="21">
        <v>1275</v>
      </c>
      <c r="C59" s="24" t="s">
        <v>361</v>
      </c>
      <c r="D59" s="21">
        <v>25000</v>
      </c>
      <c r="E59" s="21">
        <v>5</v>
      </c>
      <c r="F59" s="21">
        <v>4000</v>
      </c>
      <c r="K59" s="65" t="str">
        <f t="shared" si="0"/>
        <v>pirms garantijas</v>
      </c>
    </row>
    <row r="60" spans="1:11" s="64" customFormat="1" ht="13.9" customHeight="1">
      <c r="A60" s="23" t="s">
        <v>125</v>
      </c>
      <c r="B60" s="21">
        <v>1285</v>
      </c>
      <c r="C60" s="24">
        <v>18.5</v>
      </c>
      <c r="D60" s="21">
        <v>25000</v>
      </c>
      <c r="E60" s="21">
        <v>5</v>
      </c>
      <c r="F60" s="21">
        <v>4000</v>
      </c>
      <c r="K60" s="65" t="str">
        <f t="shared" si="0"/>
        <v>pirms garantijas</v>
      </c>
    </row>
    <row r="61" spans="1:11" s="64" customFormat="1" ht="13.9" customHeight="1">
      <c r="A61" s="23" t="s">
        <v>126</v>
      </c>
      <c r="B61" s="21">
        <v>1280</v>
      </c>
      <c r="C61" s="24" t="s">
        <v>361</v>
      </c>
      <c r="D61" s="21">
        <v>25000</v>
      </c>
      <c r="E61" s="21">
        <v>5</v>
      </c>
      <c r="F61" s="21">
        <v>2700</v>
      </c>
      <c r="K61" s="65" t="str">
        <f t="shared" si="0"/>
        <v>pirms garantijas</v>
      </c>
    </row>
    <row r="62" spans="1:11" s="64" customFormat="1" ht="13.9" customHeight="1">
      <c r="A62" s="23" t="s">
        <v>127</v>
      </c>
      <c r="B62" s="21">
        <v>1305</v>
      </c>
      <c r="C62" s="24">
        <v>18.5</v>
      </c>
      <c r="D62" s="21">
        <v>25000</v>
      </c>
      <c r="E62" s="21">
        <v>5</v>
      </c>
      <c r="F62" s="21">
        <v>2700</v>
      </c>
      <c r="K62" s="65" t="str">
        <f t="shared" si="0"/>
        <v>pirms garantijas</v>
      </c>
    </row>
    <row r="63" spans="1:11" s="64" customFormat="1" ht="13.9" customHeight="1">
      <c r="A63" s="23" t="s">
        <v>128</v>
      </c>
      <c r="B63" s="21">
        <v>1232</v>
      </c>
      <c r="C63" s="24" t="s">
        <v>361</v>
      </c>
      <c r="D63" s="21">
        <v>25000</v>
      </c>
      <c r="E63" s="21">
        <v>5</v>
      </c>
      <c r="F63" s="21">
        <v>2700</v>
      </c>
      <c r="K63" s="65" t="str">
        <f t="shared" si="0"/>
        <v>pirms garantijas</v>
      </c>
    </row>
    <row r="64" spans="1:11" s="64" customFormat="1" ht="13.9" customHeight="1">
      <c r="A64" s="23" t="s">
        <v>129</v>
      </c>
      <c r="B64" s="21">
        <v>1242</v>
      </c>
      <c r="C64" s="24">
        <v>18.5</v>
      </c>
      <c r="D64" s="21">
        <v>25000</v>
      </c>
      <c r="E64" s="21">
        <v>5</v>
      </c>
      <c r="F64" s="21">
        <v>2700</v>
      </c>
      <c r="K64" s="65" t="str">
        <f t="shared" si="0"/>
        <v>pirms garantijas</v>
      </c>
    </row>
    <row r="65" spans="1:11" s="64" customFormat="1" ht="13.9" customHeight="1">
      <c r="A65" s="23" t="s">
        <v>130</v>
      </c>
      <c r="B65" s="21">
        <v>952</v>
      </c>
      <c r="C65" s="24">
        <v>18.5</v>
      </c>
      <c r="D65" s="21">
        <v>25000</v>
      </c>
      <c r="E65" s="21">
        <v>5</v>
      </c>
      <c r="F65" s="21">
        <v>4000</v>
      </c>
      <c r="K65" s="65" t="str">
        <f t="shared" si="0"/>
        <v>pirms garantijas</v>
      </c>
    </row>
    <row r="66" spans="1:11" s="64" customFormat="1" ht="13.9" customHeight="1">
      <c r="A66" s="23" t="s">
        <v>131</v>
      </c>
      <c r="B66" s="21">
        <v>947</v>
      </c>
      <c r="C66" s="24">
        <v>18.7</v>
      </c>
      <c r="D66" s="21">
        <v>25000</v>
      </c>
      <c r="E66" s="21">
        <v>5</v>
      </c>
      <c r="F66" s="21">
        <v>2700</v>
      </c>
      <c r="K66" s="65" t="str">
        <f t="shared" si="0"/>
        <v>pirms garantijas</v>
      </c>
    </row>
    <row r="67" spans="1:11" s="64" customFormat="1" ht="13.9" customHeight="1">
      <c r="A67" s="23" t="s">
        <v>132</v>
      </c>
      <c r="B67" s="21">
        <v>947</v>
      </c>
      <c r="C67" s="24">
        <v>18.7</v>
      </c>
      <c r="D67" s="21">
        <v>25000</v>
      </c>
      <c r="E67" s="21">
        <v>5</v>
      </c>
      <c r="F67" s="21">
        <v>2700</v>
      </c>
      <c r="K67" s="65" t="str">
        <f t="shared" si="0"/>
        <v>pirms garantijas</v>
      </c>
    </row>
    <row r="68" spans="1:11" s="64" customFormat="1" ht="13.9" customHeight="1">
      <c r="A68" s="23" t="s">
        <v>166</v>
      </c>
      <c r="B68" s="21">
        <v>483</v>
      </c>
      <c r="C68" s="24">
        <v>7.5</v>
      </c>
      <c r="D68" s="21">
        <v>25000</v>
      </c>
      <c r="E68" s="21">
        <v>5</v>
      </c>
      <c r="F68" s="21">
        <v>2700</v>
      </c>
      <c r="K68" s="65" t="str">
        <f t="shared" si="0"/>
        <v>pirms garantijas</v>
      </c>
    </row>
    <row r="69" spans="1:11" s="64" customFormat="1" ht="13.9" customHeight="1">
      <c r="A69" s="23" t="s">
        <v>362</v>
      </c>
      <c r="B69" s="21">
        <v>913</v>
      </c>
      <c r="C69" s="24">
        <v>9.5</v>
      </c>
      <c r="D69" s="21">
        <v>25000</v>
      </c>
      <c r="E69" s="21">
        <v>3</v>
      </c>
      <c r="F69" s="21">
        <v>3000</v>
      </c>
      <c r="K69" s="65" t="str">
        <f t="shared" si="0"/>
        <v>pirms garantijas</v>
      </c>
    </row>
    <row r="70" spans="1:11" s="64" customFormat="1" ht="13.9" customHeight="1">
      <c r="A70" s="23" t="s">
        <v>363</v>
      </c>
      <c r="B70" s="21">
        <v>227</v>
      </c>
      <c r="C70" s="24">
        <v>4</v>
      </c>
      <c r="D70" s="21">
        <v>25000</v>
      </c>
      <c r="E70" s="21">
        <v>5</v>
      </c>
      <c r="F70" s="21">
        <v>3000</v>
      </c>
      <c r="K70" s="65" t="str">
        <f t="shared" ref="K70:K133" si="1">IF($D$5/$D$2&gt;$E$5,"pēc garantijas","pirms garantijas")</f>
        <v>pirms garantijas</v>
      </c>
    </row>
    <row r="71" spans="1:11" s="64" customFormat="1" ht="13.9" customHeight="1">
      <c r="A71" s="23" t="s">
        <v>365</v>
      </c>
      <c r="B71" s="21">
        <v>300</v>
      </c>
      <c r="C71" s="24" t="s">
        <v>366</v>
      </c>
      <c r="D71" s="21">
        <v>25000</v>
      </c>
      <c r="E71" s="21">
        <v>5</v>
      </c>
      <c r="F71" s="21">
        <v>2700</v>
      </c>
      <c r="K71" s="65" t="str">
        <f t="shared" si="1"/>
        <v>pirms garantijas</v>
      </c>
    </row>
    <row r="72" spans="1:11" s="64" customFormat="1" ht="13.9" customHeight="1">
      <c r="A72" s="23" t="s">
        <v>367</v>
      </c>
      <c r="B72" s="21">
        <v>666</v>
      </c>
      <c r="C72" s="24" t="s">
        <v>354</v>
      </c>
      <c r="D72" s="21">
        <v>25000</v>
      </c>
      <c r="E72" s="21">
        <v>5</v>
      </c>
      <c r="F72" s="21">
        <v>3000</v>
      </c>
      <c r="K72" s="65" t="str">
        <f t="shared" si="1"/>
        <v>pirms garantijas</v>
      </c>
    </row>
    <row r="73" spans="1:11" s="64" customFormat="1" ht="13.9" customHeight="1">
      <c r="A73" s="23" t="s">
        <v>368</v>
      </c>
      <c r="B73" s="21">
        <v>1010</v>
      </c>
      <c r="C73" s="24" t="s">
        <v>349</v>
      </c>
      <c r="D73" s="21">
        <v>25000</v>
      </c>
      <c r="E73" s="21">
        <v>5</v>
      </c>
      <c r="F73" s="21">
        <v>3000</v>
      </c>
      <c r="K73" s="65" t="str">
        <f t="shared" si="1"/>
        <v>pirms garantijas</v>
      </c>
    </row>
    <row r="74" spans="1:11" s="64" customFormat="1" ht="13.9" customHeight="1">
      <c r="A74" s="23" t="s">
        <v>150</v>
      </c>
      <c r="B74" s="21">
        <v>362</v>
      </c>
      <c r="C74" s="24" t="s">
        <v>358</v>
      </c>
      <c r="D74" s="21">
        <v>25000</v>
      </c>
      <c r="E74" s="21">
        <v>3</v>
      </c>
      <c r="F74" s="21">
        <v>3500</v>
      </c>
      <c r="K74" s="65" t="str">
        <f t="shared" si="1"/>
        <v>pirms garantijas</v>
      </c>
    </row>
    <row r="75" spans="1:11" s="64" customFormat="1" ht="13.9" customHeight="1">
      <c r="A75" s="23" t="s">
        <v>386</v>
      </c>
      <c r="B75" s="21">
        <v>928</v>
      </c>
      <c r="C75" s="24">
        <v>17.3</v>
      </c>
      <c r="D75" s="21">
        <v>25000</v>
      </c>
      <c r="E75" s="21">
        <v>3</v>
      </c>
      <c r="F75" s="21">
        <v>2700</v>
      </c>
      <c r="K75" s="65" t="str">
        <f t="shared" si="1"/>
        <v>pirms garantijas</v>
      </c>
    </row>
    <row r="76" spans="1:11" s="64" customFormat="1" ht="13.9" customHeight="1">
      <c r="A76" s="23" t="s">
        <v>137</v>
      </c>
      <c r="B76" s="21">
        <v>1250</v>
      </c>
      <c r="C76" s="24">
        <v>20</v>
      </c>
      <c r="D76" s="21">
        <v>25000</v>
      </c>
      <c r="E76" s="21">
        <v>3</v>
      </c>
      <c r="F76" s="21">
        <v>4000</v>
      </c>
      <c r="K76" s="65" t="str">
        <f t="shared" si="1"/>
        <v>pirms garantijas</v>
      </c>
    </row>
    <row r="77" spans="1:11" s="64" customFormat="1" ht="13.9" customHeight="1">
      <c r="A77" s="23" t="s">
        <v>104</v>
      </c>
      <c r="B77" s="21">
        <v>592</v>
      </c>
      <c r="C77" s="24">
        <v>12</v>
      </c>
      <c r="D77" s="21">
        <v>25000</v>
      </c>
      <c r="E77" s="21">
        <v>5</v>
      </c>
      <c r="F77" s="21">
        <v>2700</v>
      </c>
      <c r="K77" s="65" t="str">
        <f t="shared" si="1"/>
        <v>pirms garantijas</v>
      </c>
    </row>
    <row r="78" spans="1:11" s="64" customFormat="1" ht="13.9" customHeight="1">
      <c r="A78" s="23" t="s">
        <v>99</v>
      </c>
      <c r="B78" s="21">
        <v>812</v>
      </c>
      <c r="C78" s="24" t="s">
        <v>349</v>
      </c>
      <c r="D78" s="21">
        <v>25000</v>
      </c>
      <c r="E78" s="21">
        <v>3</v>
      </c>
      <c r="F78" s="21">
        <v>2700</v>
      </c>
      <c r="K78" s="65" t="str">
        <f t="shared" si="1"/>
        <v>pirms garantijas</v>
      </c>
    </row>
    <row r="79" spans="1:11" s="64" customFormat="1" ht="13.9" customHeight="1">
      <c r="A79" s="23" t="s">
        <v>101</v>
      </c>
      <c r="B79" s="21">
        <v>785</v>
      </c>
      <c r="C79" s="24">
        <v>16.3</v>
      </c>
      <c r="D79" s="21">
        <v>25000</v>
      </c>
      <c r="E79" s="21">
        <v>5</v>
      </c>
      <c r="F79" s="21">
        <v>3000</v>
      </c>
      <c r="K79" s="65" t="str">
        <f t="shared" si="1"/>
        <v>pirms garantijas</v>
      </c>
    </row>
    <row r="80" spans="1:11" s="64" customFormat="1" ht="13.9" customHeight="1">
      <c r="A80" s="23" t="s">
        <v>105</v>
      </c>
      <c r="B80" s="21">
        <v>651</v>
      </c>
      <c r="C80" s="24">
        <v>12.3</v>
      </c>
      <c r="D80" s="21">
        <v>25000</v>
      </c>
      <c r="E80" s="21">
        <v>5</v>
      </c>
      <c r="F80" s="21">
        <v>3000</v>
      </c>
      <c r="K80" s="65" t="str">
        <f t="shared" si="1"/>
        <v>pirms garantijas</v>
      </c>
    </row>
    <row r="81" spans="1:11" s="64" customFormat="1" ht="13.9" customHeight="1">
      <c r="A81" s="23" t="s">
        <v>102</v>
      </c>
      <c r="B81" s="21">
        <v>757</v>
      </c>
      <c r="C81" s="24">
        <v>16.3</v>
      </c>
      <c r="D81" s="21">
        <v>25000</v>
      </c>
      <c r="E81" s="21">
        <v>5</v>
      </c>
      <c r="F81" s="21">
        <v>3000</v>
      </c>
      <c r="K81" s="65" t="str">
        <f t="shared" si="1"/>
        <v>pirms garantijas</v>
      </c>
    </row>
    <row r="82" spans="1:11" s="64" customFormat="1" ht="13.9" customHeight="1">
      <c r="A82" s="23" t="s">
        <v>100</v>
      </c>
      <c r="B82" s="21">
        <v>663</v>
      </c>
      <c r="C82" s="24" t="s">
        <v>348</v>
      </c>
      <c r="D82" s="21">
        <v>25000</v>
      </c>
      <c r="E82" s="21">
        <v>5</v>
      </c>
      <c r="F82" s="21">
        <v>3000</v>
      </c>
      <c r="K82" s="65" t="str">
        <f t="shared" si="1"/>
        <v>pirms garantijas</v>
      </c>
    </row>
    <row r="83" spans="1:11" s="64" customFormat="1" ht="13.9" customHeight="1">
      <c r="A83" s="23" t="s">
        <v>106</v>
      </c>
      <c r="B83" s="21">
        <v>636</v>
      </c>
      <c r="C83" s="24">
        <v>12.4</v>
      </c>
      <c r="D83" s="21">
        <v>25000</v>
      </c>
      <c r="E83" s="21">
        <v>5</v>
      </c>
      <c r="F83" s="21">
        <v>3000</v>
      </c>
      <c r="K83" s="65" t="str">
        <f t="shared" si="1"/>
        <v>pirms garantijas</v>
      </c>
    </row>
    <row r="84" spans="1:11" s="64" customFormat="1" ht="13.9" customHeight="1">
      <c r="A84" s="23" t="s">
        <v>333</v>
      </c>
      <c r="B84" s="21">
        <v>525</v>
      </c>
      <c r="C84" s="24" t="s">
        <v>358</v>
      </c>
      <c r="D84" s="21">
        <v>50000</v>
      </c>
      <c r="E84" s="21">
        <v>3</v>
      </c>
      <c r="F84" s="21">
        <v>3000</v>
      </c>
      <c r="K84" s="65" t="str">
        <f t="shared" si="1"/>
        <v>pirms garantijas</v>
      </c>
    </row>
    <row r="85" spans="1:11" s="64" customFormat="1" ht="13.9" customHeight="1">
      <c r="A85" s="23" t="s">
        <v>183</v>
      </c>
      <c r="B85" s="21">
        <v>800</v>
      </c>
      <c r="C85" s="24">
        <v>10</v>
      </c>
      <c r="D85" s="21">
        <v>25000</v>
      </c>
      <c r="E85" s="21">
        <v>3</v>
      </c>
      <c r="F85" s="21">
        <v>2700</v>
      </c>
      <c r="K85" s="65" t="str">
        <f t="shared" si="1"/>
        <v>pirms garantijas</v>
      </c>
    </row>
    <row r="86" spans="1:11" s="64" customFormat="1" ht="13.9" customHeight="1">
      <c r="A86" s="23" t="s">
        <v>184</v>
      </c>
      <c r="B86" s="21">
        <v>472</v>
      </c>
      <c r="C86" s="24">
        <v>8</v>
      </c>
      <c r="D86" s="21">
        <v>35000</v>
      </c>
      <c r="E86" s="21">
        <v>3</v>
      </c>
      <c r="F86" s="21">
        <v>3000</v>
      </c>
      <c r="K86" s="65" t="str">
        <f t="shared" si="1"/>
        <v>pirms garantijas</v>
      </c>
    </row>
    <row r="87" spans="1:11" s="64" customFormat="1" ht="13.9" customHeight="1">
      <c r="A87" s="23" t="s">
        <v>330</v>
      </c>
      <c r="B87" s="21">
        <v>1200</v>
      </c>
      <c r="C87" s="24">
        <v>20</v>
      </c>
      <c r="D87" s="21">
        <v>40000</v>
      </c>
      <c r="E87" s="21">
        <v>3</v>
      </c>
      <c r="F87" s="21">
        <v>3000</v>
      </c>
      <c r="K87" s="65" t="str">
        <f t="shared" si="1"/>
        <v>pirms garantijas</v>
      </c>
    </row>
    <row r="88" spans="1:11" s="64" customFormat="1" ht="13.9" customHeight="1">
      <c r="A88" s="23" t="s">
        <v>331</v>
      </c>
      <c r="B88" s="21">
        <v>500</v>
      </c>
      <c r="C88" s="24" t="s">
        <v>347</v>
      </c>
      <c r="D88" s="21">
        <v>40000</v>
      </c>
      <c r="E88" s="21">
        <v>3</v>
      </c>
      <c r="F88" s="21">
        <v>3000</v>
      </c>
      <c r="K88" s="65" t="str">
        <f t="shared" si="1"/>
        <v>pirms garantijas</v>
      </c>
    </row>
    <row r="89" spans="1:11" s="64" customFormat="1" ht="13.9" customHeight="1">
      <c r="A89" s="23" t="s">
        <v>332</v>
      </c>
      <c r="B89" s="21">
        <v>320</v>
      </c>
      <c r="C89" s="24">
        <v>6.5</v>
      </c>
      <c r="D89" s="21">
        <v>40000</v>
      </c>
      <c r="E89" s="21">
        <v>3</v>
      </c>
      <c r="F89" s="21">
        <v>3000</v>
      </c>
      <c r="K89" s="65" t="str">
        <f t="shared" si="1"/>
        <v>pirms garantijas</v>
      </c>
    </row>
    <row r="90" spans="1:11" s="64" customFormat="1" ht="13.9" customHeight="1">
      <c r="A90" s="23" t="s">
        <v>302</v>
      </c>
      <c r="B90" s="21">
        <v>868</v>
      </c>
      <c r="C90" s="24">
        <v>18.3</v>
      </c>
      <c r="D90" s="21">
        <v>25000</v>
      </c>
      <c r="E90" s="21">
        <v>3</v>
      </c>
      <c r="F90" s="21">
        <v>2700</v>
      </c>
      <c r="K90" s="65" t="str">
        <f t="shared" si="1"/>
        <v>pirms garantijas</v>
      </c>
    </row>
    <row r="91" spans="1:11" s="64" customFormat="1" ht="13.9" customHeight="1">
      <c r="A91" s="23" t="s">
        <v>303</v>
      </c>
      <c r="B91" s="21">
        <v>885</v>
      </c>
      <c r="C91" s="24">
        <v>18.399999999999999</v>
      </c>
      <c r="D91" s="21">
        <v>25000</v>
      </c>
      <c r="E91" s="21">
        <v>3</v>
      </c>
      <c r="F91" s="21">
        <v>2700</v>
      </c>
      <c r="K91" s="65" t="str">
        <f t="shared" si="1"/>
        <v>pirms garantijas</v>
      </c>
    </row>
    <row r="92" spans="1:11" s="64" customFormat="1" ht="13.9" customHeight="1">
      <c r="A92" s="23" t="s">
        <v>304</v>
      </c>
      <c r="B92" s="21">
        <v>911</v>
      </c>
      <c r="C92" s="24">
        <v>18.899999999999999</v>
      </c>
      <c r="D92" s="21">
        <v>50000</v>
      </c>
      <c r="E92" s="21">
        <v>3</v>
      </c>
      <c r="F92" s="21">
        <v>3000</v>
      </c>
      <c r="K92" s="65" t="str">
        <f t="shared" si="1"/>
        <v>pirms garantijas</v>
      </c>
    </row>
    <row r="93" spans="1:11" s="64" customFormat="1" ht="13.9" customHeight="1">
      <c r="A93" s="23" t="s">
        <v>202</v>
      </c>
      <c r="B93" s="21">
        <v>1000</v>
      </c>
      <c r="C93" s="24" t="s">
        <v>351</v>
      </c>
      <c r="D93" s="21">
        <v>25000</v>
      </c>
      <c r="E93" s="21">
        <v>3</v>
      </c>
      <c r="F93" s="21">
        <v>2700</v>
      </c>
      <c r="K93" s="65" t="str">
        <f t="shared" si="1"/>
        <v>pirms garantijas</v>
      </c>
    </row>
    <row r="94" spans="1:11" s="64" customFormat="1" ht="13.9" customHeight="1">
      <c r="A94" s="23" t="s">
        <v>203</v>
      </c>
      <c r="B94" s="21">
        <v>1000</v>
      </c>
      <c r="C94" s="24" t="s">
        <v>351</v>
      </c>
      <c r="D94" s="21">
        <v>25000</v>
      </c>
      <c r="E94" s="21">
        <v>3</v>
      </c>
      <c r="F94" s="21">
        <v>3000</v>
      </c>
      <c r="K94" s="65" t="str">
        <f t="shared" si="1"/>
        <v>pirms garantijas</v>
      </c>
    </row>
    <row r="95" spans="1:11" s="64" customFormat="1" ht="13.9" customHeight="1">
      <c r="A95" s="23" t="s">
        <v>204</v>
      </c>
      <c r="B95" s="21">
        <v>1000</v>
      </c>
      <c r="C95" s="24" t="s">
        <v>351</v>
      </c>
      <c r="D95" s="21">
        <v>25000</v>
      </c>
      <c r="E95" s="21">
        <v>3</v>
      </c>
      <c r="F95" s="21">
        <v>3000</v>
      </c>
      <c r="K95" s="65" t="str">
        <f t="shared" si="1"/>
        <v>pirms garantijas</v>
      </c>
    </row>
    <row r="96" spans="1:11" s="64" customFormat="1" ht="13.9" customHeight="1">
      <c r="A96" s="23" t="s">
        <v>205</v>
      </c>
      <c r="B96" s="21">
        <v>1000</v>
      </c>
      <c r="C96" s="24" t="s">
        <v>351</v>
      </c>
      <c r="D96" s="21">
        <v>25000</v>
      </c>
      <c r="E96" s="21">
        <v>3</v>
      </c>
      <c r="F96" s="21">
        <v>3000</v>
      </c>
      <c r="K96" s="65" t="str">
        <f t="shared" si="1"/>
        <v>pirms garantijas</v>
      </c>
    </row>
    <row r="97" spans="1:11" s="64" customFormat="1" ht="13.9" customHeight="1">
      <c r="A97" s="23" t="s">
        <v>206</v>
      </c>
      <c r="B97" s="21">
        <v>1200</v>
      </c>
      <c r="C97" s="24" t="s">
        <v>351</v>
      </c>
      <c r="D97" s="21">
        <v>25000</v>
      </c>
      <c r="E97" s="21">
        <v>3</v>
      </c>
      <c r="F97" s="21">
        <v>4000</v>
      </c>
      <c r="K97" s="65" t="str">
        <f t="shared" si="1"/>
        <v>pirms garantijas</v>
      </c>
    </row>
    <row r="98" spans="1:11" s="64" customFormat="1" ht="13.9" customHeight="1">
      <c r="A98" s="23" t="s">
        <v>207</v>
      </c>
      <c r="B98" s="21">
        <v>1200</v>
      </c>
      <c r="C98" s="24" t="s">
        <v>351</v>
      </c>
      <c r="D98" s="21">
        <v>25000</v>
      </c>
      <c r="E98" s="21">
        <v>3</v>
      </c>
      <c r="F98" s="21">
        <v>4000</v>
      </c>
      <c r="K98" s="65" t="str">
        <f t="shared" si="1"/>
        <v>pirms garantijas</v>
      </c>
    </row>
    <row r="99" spans="1:11" s="64" customFormat="1" ht="13.9" customHeight="1">
      <c r="A99" s="23" t="s">
        <v>208</v>
      </c>
      <c r="B99" s="21">
        <v>1200</v>
      </c>
      <c r="C99" s="24" t="s">
        <v>351</v>
      </c>
      <c r="D99" s="21">
        <v>25000</v>
      </c>
      <c r="E99" s="21">
        <v>3</v>
      </c>
      <c r="F99" s="21">
        <v>4000</v>
      </c>
      <c r="K99" s="65" t="str">
        <f t="shared" si="1"/>
        <v>pirms garantijas</v>
      </c>
    </row>
    <row r="100" spans="1:11" s="64" customFormat="1" ht="13.9" customHeight="1">
      <c r="A100" s="23" t="s">
        <v>209</v>
      </c>
      <c r="B100" s="21">
        <v>1050</v>
      </c>
      <c r="C100" s="24" t="s">
        <v>351</v>
      </c>
      <c r="D100" s="21">
        <v>50000</v>
      </c>
      <c r="E100" s="21">
        <v>3</v>
      </c>
      <c r="F100" s="21">
        <v>3000</v>
      </c>
      <c r="K100" s="65" t="str">
        <f t="shared" si="1"/>
        <v>pirms garantijas</v>
      </c>
    </row>
    <row r="101" spans="1:11" s="64" customFormat="1" ht="13.9" customHeight="1">
      <c r="A101" s="23" t="s">
        <v>210</v>
      </c>
      <c r="B101" s="21">
        <v>1050</v>
      </c>
      <c r="C101" s="24" t="s">
        <v>351</v>
      </c>
      <c r="D101" s="21">
        <v>50000</v>
      </c>
      <c r="E101" s="21">
        <v>3</v>
      </c>
      <c r="F101" s="21">
        <v>3000</v>
      </c>
      <c r="K101" s="65" t="str">
        <f t="shared" si="1"/>
        <v>pirms garantijas</v>
      </c>
    </row>
    <row r="102" spans="1:11" s="64" customFormat="1" ht="13.9" customHeight="1">
      <c r="A102" s="23" t="s">
        <v>370</v>
      </c>
      <c r="B102" s="21">
        <v>1200</v>
      </c>
      <c r="C102" s="24" t="s">
        <v>351</v>
      </c>
      <c r="D102" s="21">
        <v>50000</v>
      </c>
      <c r="E102" s="21">
        <v>3</v>
      </c>
      <c r="F102" s="21">
        <v>3000</v>
      </c>
      <c r="K102" s="65" t="str">
        <f t="shared" si="1"/>
        <v>pirms garantijas</v>
      </c>
    </row>
    <row r="103" spans="1:11" s="64" customFormat="1" ht="13.9" customHeight="1">
      <c r="A103" s="23" t="s">
        <v>371</v>
      </c>
      <c r="B103" s="21">
        <v>1200</v>
      </c>
      <c r="C103" s="24" t="s">
        <v>351</v>
      </c>
      <c r="D103" s="21">
        <v>25000</v>
      </c>
      <c r="E103" s="21">
        <v>3</v>
      </c>
      <c r="F103" s="21">
        <v>4000</v>
      </c>
      <c r="K103" s="65" t="str">
        <f t="shared" si="1"/>
        <v>pirms garantijas</v>
      </c>
    </row>
    <row r="104" spans="1:11" s="64" customFormat="1" ht="13.9" customHeight="1">
      <c r="A104" s="23" t="s">
        <v>372</v>
      </c>
      <c r="B104" s="21">
        <v>1200</v>
      </c>
      <c r="C104" s="24" t="s">
        <v>351</v>
      </c>
      <c r="D104" s="21">
        <v>50000</v>
      </c>
      <c r="E104" s="21">
        <v>3</v>
      </c>
      <c r="F104" s="21">
        <v>3000</v>
      </c>
      <c r="K104" s="65" t="str">
        <f t="shared" si="1"/>
        <v>pirms garantijas</v>
      </c>
    </row>
    <row r="105" spans="1:11" s="64" customFormat="1" ht="13.9" customHeight="1">
      <c r="A105" s="23" t="s">
        <v>373</v>
      </c>
      <c r="B105" s="21">
        <v>1200</v>
      </c>
      <c r="C105" s="24" t="s">
        <v>351</v>
      </c>
      <c r="D105" s="21">
        <v>40000</v>
      </c>
      <c r="E105" s="21">
        <v>3</v>
      </c>
      <c r="F105" s="21">
        <v>3000</v>
      </c>
      <c r="K105" s="65" t="str">
        <f t="shared" si="1"/>
        <v>pirms garantijas</v>
      </c>
    </row>
    <row r="106" spans="1:11" s="64" customFormat="1" ht="13.9" customHeight="1">
      <c r="A106" s="23" t="s">
        <v>305</v>
      </c>
      <c r="B106" s="21">
        <v>1164</v>
      </c>
      <c r="C106" s="24">
        <v>20.2</v>
      </c>
      <c r="D106" s="21">
        <v>50000</v>
      </c>
      <c r="E106" s="21">
        <v>5</v>
      </c>
      <c r="F106" s="21">
        <v>3000</v>
      </c>
      <c r="K106" s="65" t="str">
        <f t="shared" si="1"/>
        <v>pirms garantijas</v>
      </c>
    </row>
    <row r="107" spans="1:11" s="64" customFormat="1" ht="13.9" customHeight="1">
      <c r="A107" s="23" t="s">
        <v>306</v>
      </c>
      <c r="B107" s="21">
        <v>1164</v>
      </c>
      <c r="C107" s="24">
        <v>20.2</v>
      </c>
      <c r="D107" s="21">
        <v>50000</v>
      </c>
      <c r="E107" s="21">
        <v>5</v>
      </c>
      <c r="F107" s="21">
        <v>3000</v>
      </c>
      <c r="K107" s="65" t="str">
        <f t="shared" si="1"/>
        <v>pirms garantijas</v>
      </c>
    </row>
    <row r="108" spans="1:11" s="64" customFormat="1" ht="13.9" customHeight="1">
      <c r="A108" s="23" t="s">
        <v>307</v>
      </c>
      <c r="B108" s="21">
        <v>1164</v>
      </c>
      <c r="C108" s="24">
        <v>20.2</v>
      </c>
      <c r="D108" s="21">
        <v>50000</v>
      </c>
      <c r="E108" s="21">
        <v>5</v>
      </c>
      <c r="F108" s="21">
        <v>3000</v>
      </c>
      <c r="K108" s="65" t="str">
        <f t="shared" si="1"/>
        <v>pirms garantijas</v>
      </c>
    </row>
    <row r="109" spans="1:11" s="64" customFormat="1" ht="13.9" customHeight="1">
      <c r="A109" s="23" t="s">
        <v>307</v>
      </c>
      <c r="B109" s="21">
        <v>1164</v>
      </c>
      <c r="C109" s="24">
        <v>20.2</v>
      </c>
      <c r="D109" s="21">
        <v>50000</v>
      </c>
      <c r="E109" s="21">
        <v>5</v>
      </c>
      <c r="F109" s="21">
        <v>3000</v>
      </c>
      <c r="K109" s="65" t="str">
        <f t="shared" si="1"/>
        <v>pirms garantijas</v>
      </c>
    </row>
    <row r="110" spans="1:11" s="64" customFormat="1" ht="13.9" customHeight="1">
      <c r="A110" s="23" t="s">
        <v>308</v>
      </c>
      <c r="B110" s="21">
        <v>1164</v>
      </c>
      <c r="C110" s="24">
        <v>20.2</v>
      </c>
      <c r="D110" s="21">
        <v>50000</v>
      </c>
      <c r="E110" s="21">
        <v>5</v>
      </c>
      <c r="F110" s="21">
        <v>3000</v>
      </c>
      <c r="K110" s="65" t="str">
        <f t="shared" si="1"/>
        <v>pirms garantijas</v>
      </c>
    </row>
    <row r="111" spans="1:11" s="64" customFormat="1" ht="13.9" customHeight="1">
      <c r="A111" s="23" t="s">
        <v>309</v>
      </c>
      <c r="B111" s="21">
        <v>1164</v>
      </c>
      <c r="C111" s="24">
        <v>20.2</v>
      </c>
      <c r="D111" s="21">
        <v>50000</v>
      </c>
      <c r="E111" s="21">
        <v>5</v>
      </c>
      <c r="F111" s="21">
        <v>3000</v>
      </c>
      <c r="K111" s="65" t="str">
        <f t="shared" si="1"/>
        <v>pirms garantijas</v>
      </c>
    </row>
    <row r="112" spans="1:11" s="64" customFormat="1" ht="13.9" customHeight="1">
      <c r="A112" s="23" t="s">
        <v>211</v>
      </c>
      <c r="B112" s="21">
        <v>1500</v>
      </c>
      <c r="C112" s="24">
        <v>26</v>
      </c>
      <c r="D112" s="21">
        <v>25000</v>
      </c>
      <c r="E112" s="21">
        <v>3</v>
      </c>
      <c r="F112" s="21">
        <v>3000</v>
      </c>
      <c r="K112" s="65" t="str">
        <f t="shared" si="1"/>
        <v>pirms garantijas</v>
      </c>
    </row>
    <row r="113" spans="1:11" s="64" customFormat="1" ht="13.9" customHeight="1">
      <c r="A113" s="23" t="s">
        <v>212</v>
      </c>
      <c r="B113" s="21">
        <v>1500</v>
      </c>
      <c r="C113" s="24">
        <v>26</v>
      </c>
      <c r="D113" s="21">
        <v>25000</v>
      </c>
      <c r="E113" s="21">
        <v>3</v>
      </c>
      <c r="F113" s="21">
        <v>3000</v>
      </c>
      <c r="K113" s="65" t="str">
        <f t="shared" si="1"/>
        <v>pirms garantijas</v>
      </c>
    </row>
    <row r="114" spans="1:11" s="64" customFormat="1" ht="13.9" customHeight="1">
      <c r="A114" s="23" t="s">
        <v>213</v>
      </c>
      <c r="B114" s="21">
        <v>1500</v>
      </c>
      <c r="C114" s="24">
        <v>26</v>
      </c>
      <c r="D114" s="21">
        <v>25000</v>
      </c>
      <c r="E114" s="21">
        <v>3</v>
      </c>
      <c r="F114" s="21">
        <v>3000</v>
      </c>
      <c r="K114" s="65" t="str">
        <f t="shared" si="1"/>
        <v>pirms garantijas</v>
      </c>
    </row>
    <row r="115" spans="1:11" s="64" customFormat="1" ht="13.9" customHeight="1">
      <c r="A115" s="23" t="s">
        <v>214</v>
      </c>
      <c r="B115" s="21">
        <v>1650</v>
      </c>
      <c r="C115" s="24">
        <v>26</v>
      </c>
      <c r="D115" s="21">
        <v>25000</v>
      </c>
      <c r="E115" s="21">
        <v>3</v>
      </c>
      <c r="F115" s="21">
        <v>4000</v>
      </c>
      <c r="K115" s="65" t="str">
        <f t="shared" si="1"/>
        <v>pirms garantijas</v>
      </c>
    </row>
    <row r="116" spans="1:11" s="64" customFormat="1" ht="13.9" customHeight="1">
      <c r="A116" s="23" t="s">
        <v>215</v>
      </c>
      <c r="B116" s="21">
        <v>1650</v>
      </c>
      <c r="C116" s="24">
        <v>26</v>
      </c>
      <c r="D116" s="21">
        <v>25000</v>
      </c>
      <c r="E116" s="21">
        <v>3</v>
      </c>
      <c r="F116" s="21">
        <v>4000</v>
      </c>
      <c r="K116" s="65" t="str">
        <f t="shared" si="1"/>
        <v>pirms garantijas</v>
      </c>
    </row>
    <row r="117" spans="1:11" s="64" customFormat="1" ht="13.9" customHeight="1">
      <c r="A117" s="23" t="s">
        <v>216</v>
      </c>
      <c r="B117" s="21">
        <v>78</v>
      </c>
      <c r="C117" s="24">
        <v>1.8</v>
      </c>
      <c r="D117" s="21">
        <v>15000</v>
      </c>
      <c r="E117" s="21">
        <v>5</v>
      </c>
      <c r="F117" s="21">
        <v>3000</v>
      </c>
      <c r="K117" s="65" t="str">
        <f t="shared" si="1"/>
        <v>pirms garantijas</v>
      </c>
    </row>
    <row r="118" spans="1:11" s="64" customFormat="1" ht="13.9" customHeight="1">
      <c r="A118" s="23" t="s">
        <v>217</v>
      </c>
      <c r="B118" s="21">
        <v>79</v>
      </c>
      <c r="C118" s="24">
        <v>1.8</v>
      </c>
      <c r="D118" s="21">
        <v>15000</v>
      </c>
      <c r="E118" s="21">
        <v>5</v>
      </c>
      <c r="F118" s="21">
        <v>3000</v>
      </c>
      <c r="K118" s="65" t="str">
        <f t="shared" si="1"/>
        <v>pirms garantijas</v>
      </c>
    </row>
    <row r="119" spans="1:11" s="64" customFormat="1" ht="13.9" customHeight="1">
      <c r="A119" s="23" t="s">
        <v>218</v>
      </c>
      <c r="B119" s="21">
        <v>100</v>
      </c>
      <c r="C119" s="24">
        <v>2</v>
      </c>
      <c r="D119" s="21">
        <v>25000</v>
      </c>
      <c r="E119" s="21">
        <v>3</v>
      </c>
      <c r="F119" s="21">
        <v>3000</v>
      </c>
      <c r="K119" s="65" t="str">
        <f t="shared" si="1"/>
        <v>pirms garantijas</v>
      </c>
    </row>
    <row r="120" spans="1:11" s="64" customFormat="1" ht="13.9" customHeight="1">
      <c r="A120" s="23" t="s">
        <v>219</v>
      </c>
      <c r="B120" s="21">
        <v>100</v>
      </c>
      <c r="C120" s="24">
        <v>2</v>
      </c>
      <c r="D120" s="21">
        <v>25000</v>
      </c>
      <c r="E120" s="21">
        <v>3</v>
      </c>
      <c r="F120" s="21">
        <v>4000</v>
      </c>
      <c r="K120" s="65" t="str">
        <f t="shared" si="1"/>
        <v>pirms garantijas</v>
      </c>
    </row>
    <row r="121" spans="1:11" s="64" customFormat="1" ht="13.9" customHeight="1">
      <c r="A121" s="23" t="s">
        <v>220</v>
      </c>
      <c r="B121" s="21">
        <v>100</v>
      </c>
      <c r="C121" s="24">
        <v>2</v>
      </c>
      <c r="D121" s="21">
        <v>25000</v>
      </c>
      <c r="E121" s="21">
        <v>3</v>
      </c>
      <c r="F121" s="21">
        <v>3000</v>
      </c>
      <c r="K121" s="65" t="str">
        <f t="shared" si="1"/>
        <v>pirms garantijas</v>
      </c>
    </row>
    <row r="122" spans="1:11" s="64" customFormat="1" ht="13.9" customHeight="1">
      <c r="A122" s="23" t="s">
        <v>221</v>
      </c>
      <c r="B122" s="21">
        <v>100</v>
      </c>
      <c r="C122" s="24">
        <v>2</v>
      </c>
      <c r="D122" s="21">
        <v>25000</v>
      </c>
      <c r="E122" s="21">
        <v>3</v>
      </c>
      <c r="F122" s="21">
        <v>3000</v>
      </c>
      <c r="K122" s="65" t="str">
        <f t="shared" si="1"/>
        <v>pirms garantijas</v>
      </c>
    </row>
    <row r="123" spans="1:11" s="64" customFormat="1" ht="13.9" customHeight="1">
      <c r="A123" s="23" t="s">
        <v>222</v>
      </c>
      <c r="B123" s="21">
        <v>80</v>
      </c>
      <c r="C123" s="24">
        <v>2.2000000000000002</v>
      </c>
      <c r="D123" s="21">
        <v>15000</v>
      </c>
      <c r="E123" s="21">
        <v>5</v>
      </c>
      <c r="F123" s="21">
        <v>3000</v>
      </c>
      <c r="K123" s="65" t="str">
        <f t="shared" si="1"/>
        <v>pirms garantijas</v>
      </c>
    </row>
    <row r="124" spans="1:11" s="64" customFormat="1" ht="13.9" customHeight="1">
      <c r="A124" s="23" t="s">
        <v>223</v>
      </c>
      <c r="B124" s="21">
        <v>84</v>
      </c>
      <c r="C124" s="24">
        <v>1.8</v>
      </c>
      <c r="D124" s="21">
        <v>15000</v>
      </c>
      <c r="E124" s="21">
        <v>5</v>
      </c>
      <c r="F124" s="21">
        <v>3000</v>
      </c>
      <c r="K124" s="65" t="str">
        <f t="shared" si="1"/>
        <v>pirms garantijas</v>
      </c>
    </row>
    <row r="125" spans="1:11" s="64" customFormat="1" ht="13.9" customHeight="1">
      <c r="A125" s="23" t="s">
        <v>224</v>
      </c>
      <c r="B125" s="21">
        <v>100</v>
      </c>
      <c r="C125" s="24">
        <v>2</v>
      </c>
      <c r="D125" s="21">
        <v>25000</v>
      </c>
      <c r="E125" s="21">
        <v>3</v>
      </c>
      <c r="F125" s="21">
        <v>3000</v>
      </c>
      <c r="K125" s="65" t="str">
        <f t="shared" si="1"/>
        <v>pirms garantijas</v>
      </c>
    </row>
    <row r="126" spans="1:11" s="64" customFormat="1" ht="13.9" customHeight="1">
      <c r="A126" s="23" t="s">
        <v>225</v>
      </c>
      <c r="B126" s="21">
        <v>100</v>
      </c>
      <c r="C126" s="24">
        <v>2</v>
      </c>
      <c r="D126" s="21">
        <v>25000</v>
      </c>
      <c r="E126" s="21">
        <v>3</v>
      </c>
      <c r="F126" s="21">
        <v>4000</v>
      </c>
      <c r="K126" s="65" t="str">
        <f t="shared" si="1"/>
        <v>pirms garantijas</v>
      </c>
    </row>
    <row r="127" spans="1:11" s="64" customFormat="1" ht="13.9" customHeight="1">
      <c r="A127" s="23" t="s">
        <v>226</v>
      </c>
      <c r="B127" s="21">
        <v>100</v>
      </c>
      <c r="C127" s="24">
        <v>2</v>
      </c>
      <c r="D127" s="21">
        <v>25000</v>
      </c>
      <c r="E127" s="21">
        <v>3</v>
      </c>
      <c r="F127" s="21">
        <v>3000</v>
      </c>
      <c r="K127" s="65" t="str">
        <f t="shared" si="1"/>
        <v>pirms garantijas</v>
      </c>
    </row>
    <row r="128" spans="1:11" s="64" customFormat="1" ht="13.9" customHeight="1">
      <c r="A128" s="23" t="s">
        <v>227</v>
      </c>
      <c r="B128" s="21">
        <v>90</v>
      </c>
      <c r="C128" s="24">
        <v>2</v>
      </c>
      <c r="D128" s="21">
        <v>15000</v>
      </c>
      <c r="E128" s="21">
        <v>3</v>
      </c>
      <c r="F128" s="21">
        <v>3000</v>
      </c>
      <c r="K128" s="65" t="str">
        <f t="shared" si="1"/>
        <v>pirms garantijas</v>
      </c>
    </row>
    <row r="129" spans="1:11" s="64" customFormat="1" ht="13.9" customHeight="1">
      <c r="A129" s="23" t="s">
        <v>228</v>
      </c>
      <c r="B129" s="21">
        <v>100</v>
      </c>
      <c r="C129" s="24">
        <v>2</v>
      </c>
      <c r="D129" s="21">
        <v>15000</v>
      </c>
      <c r="E129" s="21">
        <v>3</v>
      </c>
      <c r="F129" s="21">
        <v>2700</v>
      </c>
      <c r="K129" s="65" t="str">
        <f t="shared" si="1"/>
        <v>pirms garantijas</v>
      </c>
    </row>
    <row r="130" spans="1:11" s="64" customFormat="1" ht="13.9" customHeight="1">
      <c r="A130" s="23" t="s">
        <v>229</v>
      </c>
      <c r="B130" s="21">
        <v>90</v>
      </c>
      <c r="C130" s="24">
        <v>2</v>
      </c>
      <c r="D130" s="21">
        <v>15000</v>
      </c>
      <c r="E130" s="21">
        <v>3</v>
      </c>
      <c r="F130" s="21">
        <v>3000</v>
      </c>
      <c r="K130" s="65" t="str">
        <f t="shared" si="1"/>
        <v>pirms garantijas</v>
      </c>
    </row>
    <row r="131" spans="1:11" s="64" customFormat="1" ht="13.9" customHeight="1">
      <c r="A131" s="23" t="s">
        <v>230</v>
      </c>
      <c r="B131" s="21">
        <v>100</v>
      </c>
      <c r="C131" s="24">
        <v>2</v>
      </c>
      <c r="D131" s="21">
        <v>15000</v>
      </c>
      <c r="E131" s="21">
        <v>3</v>
      </c>
      <c r="F131" s="21">
        <v>2700</v>
      </c>
      <c r="K131" s="65" t="str">
        <f t="shared" si="1"/>
        <v>pirms garantijas</v>
      </c>
    </row>
    <row r="132" spans="1:11" s="64" customFormat="1" ht="13.9" customHeight="1">
      <c r="A132" s="23" t="s">
        <v>231</v>
      </c>
      <c r="B132" s="21">
        <v>90</v>
      </c>
      <c r="C132" s="24">
        <v>2</v>
      </c>
      <c r="D132" s="21">
        <v>15000</v>
      </c>
      <c r="E132" s="21">
        <v>3</v>
      </c>
      <c r="F132" s="21">
        <v>3000</v>
      </c>
      <c r="K132" s="65" t="str">
        <f t="shared" si="1"/>
        <v>pirms garantijas</v>
      </c>
    </row>
    <row r="133" spans="1:11" s="64" customFormat="1" ht="13.9" customHeight="1">
      <c r="A133" s="23" t="s">
        <v>232</v>
      </c>
      <c r="B133" s="21">
        <v>100</v>
      </c>
      <c r="C133" s="24">
        <v>2</v>
      </c>
      <c r="D133" s="21">
        <v>15000</v>
      </c>
      <c r="E133" s="21">
        <v>3</v>
      </c>
      <c r="F133" s="21">
        <v>2700</v>
      </c>
      <c r="K133" s="65" t="str">
        <f t="shared" si="1"/>
        <v>pirms garantijas</v>
      </c>
    </row>
    <row r="134" spans="1:11" s="64" customFormat="1" ht="13.9" customHeight="1">
      <c r="A134" s="23" t="s">
        <v>233</v>
      </c>
      <c r="B134" s="21">
        <v>90</v>
      </c>
      <c r="C134" s="24">
        <v>2</v>
      </c>
      <c r="D134" s="21">
        <v>15000</v>
      </c>
      <c r="E134" s="21">
        <v>3</v>
      </c>
      <c r="F134" s="21">
        <v>3000</v>
      </c>
      <c r="K134" s="65" t="str">
        <f t="shared" ref="K134:K197" si="2">IF($D$5/$D$2&gt;$E$5,"pēc garantijas","pirms garantijas")</f>
        <v>pirms garantijas</v>
      </c>
    </row>
    <row r="135" spans="1:11" s="64" customFormat="1" ht="13.9" customHeight="1">
      <c r="A135" s="23" t="s">
        <v>234</v>
      </c>
      <c r="B135" s="21">
        <v>100</v>
      </c>
      <c r="C135" s="24">
        <v>2</v>
      </c>
      <c r="D135" s="21">
        <v>15000</v>
      </c>
      <c r="E135" s="21">
        <v>3</v>
      </c>
      <c r="F135" s="21">
        <v>2700</v>
      </c>
      <c r="K135" s="65" t="str">
        <f t="shared" si="2"/>
        <v>pirms garantijas</v>
      </c>
    </row>
    <row r="136" spans="1:11" s="64" customFormat="1" ht="13.9" customHeight="1">
      <c r="A136" s="23" t="s">
        <v>235</v>
      </c>
      <c r="B136" s="21">
        <v>77</v>
      </c>
      <c r="C136" s="24">
        <v>1</v>
      </c>
      <c r="D136" s="21">
        <v>15000</v>
      </c>
      <c r="E136" s="21">
        <v>3</v>
      </c>
      <c r="F136" s="21">
        <v>3000</v>
      </c>
      <c r="K136" s="65" t="str">
        <f t="shared" si="2"/>
        <v>pirms garantijas</v>
      </c>
    </row>
    <row r="137" spans="1:11" s="64" customFormat="1" ht="13.9" customHeight="1">
      <c r="A137" s="23" t="s">
        <v>236</v>
      </c>
      <c r="B137" s="21">
        <v>75</v>
      </c>
      <c r="C137" s="24">
        <v>2</v>
      </c>
      <c r="D137" s="21">
        <v>15000</v>
      </c>
      <c r="E137" s="21">
        <v>5</v>
      </c>
      <c r="F137" s="21">
        <v>3000</v>
      </c>
      <c r="K137" s="65" t="str">
        <f t="shared" si="2"/>
        <v>pirms garantijas</v>
      </c>
    </row>
    <row r="138" spans="1:11" s="64" customFormat="1" ht="13.9" customHeight="1">
      <c r="A138" s="23" t="s">
        <v>237</v>
      </c>
      <c r="B138" s="21">
        <v>78</v>
      </c>
      <c r="C138" s="24">
        <v>1.8</v>
      </c>
      <c r="D138" s="21">
        <v>15000</v>
      </c>
      <c r="E138" s="21">
        <v>5</v>
      </c>
      <c r="F138" s="21">
        <v>3000</v>
      </c>
      <c r="K138" s="65" t="str">
        <f t="shared" si="2"/>
        <v>pirms garantijas</v>
      </c>
    </row>
    <row r="139" spans="1:11" s="64" customFormat="1" ht="13.9" customHeight="1">
      <c r="A139" s="23" t="s">
        <v>238</v>
      </c>
      <c r="B139" s="21">
        <v>78</v>
      </c>
      <c r="C139" s="24">
        <v>1.8</v>
      </c>
      <c r="D139" s="21">
        <v>15000</v>
      </c>
      <c r="E139" s="21">
        <v>5</v>
      </c>
      <c r="F139" s="21">
        <v>3000</v>
      </c>
      <c r="K139" s="65" t="str">
        <f t="shared" si="2"/>
        <v>pirms garantijas</v>
      </c>
    </row>
    <row r="140" spans="1:11" s="64" customFormat="1" ht="13.9" customHeight="1">
      <c r="A140" s="23" t="s">
        <v>239</v>
      </c>
      <c r="B140" s="21">
        <v>97</v>
      </c>
      <c r="C140" s="24">
        <v>2.2000000000000002</v>
      </c>
      <c r="D140" s="21">
        <v>15000</v>
      </c>
      <c r="E140" s="21">
        <v>5</v>
      </c>
      <c r="F140" s="21">
        <v>3000</v>
      </c>
      <c r="K140" s="65" t="str">
        <f t="shared" si="2"/>
        <v>pirms garantijas</v>
      </c>
    </row>
    <row r="141" spans="1:11" s="64" customFormat="1" ht="13.9" customHeight="1">
      <c r="A141" s="23" t="s">
        <v>240</v>
      </c>
      <c r="B141" s="21">
        <v>95</v>
      </c>
      <c r="C141" s="24">
        <v>2.2000000000000002</v>
      </c>
      <c r="D141" s="21">
        <v>15000</v>
      </c>
      <c r="E141" s="21">
        <v>5</v>
      </c>
      <c r="F141" s="21">
        <v>3000</v>
      </c>
      <c r="K141" s="65" t="str">
        <f t="shared" si="2"/>
        <v>pirms garantijas</v>
      </c>
    </row>
    <row r="142" spans="1:11" s="64" customFormat="1" ht="13.9" customHeight="1">
      <c r="A142" s="23" t="s">
        <v>241</v>
      </c>
      <c r="B142" s="21">
        <v>170</v>
      </c>
      <c r="C142" s="24" t="s">
        <v>369</v>
      </c>
      <c r="D142" s="21">
        <v>15000</v>
      </c>
      <c r="E142" s="21">
        <v>5</v>
      </c>
      <c r="F142" s="21">
        <v>2700</v>
      </c>
      <c r="K142" s="65" t="str">
        <f t="shared" si="2"/>
        <v>pirms garantijas</v>
      </c>
    </row>
    <row r="143" spans="1:11" s="64" customFormat="1" ht="13.9" customHeight="1">
      <c r="A143" s="23" t="s">
        <v>242</v>
      </c>
      <c r="B143" s="21">
        <v>170</v>
      </c>
      <c r="C143" s="24" t="s">
        <v>369</v>
      </c>
      <c r="D143" s="21">
        <v>15000</v>
      </c>
      <c r="E143" s="21">
        <v>5</v>
      </c>
      <c r="F143" s="21">
        <v>2700</v>
      </c>
      <c r="K143" s="65" t="str">
        <f t="shared" si="2"/>
        <v>pirms garantijas</v>
      </c>
    </row>
    <row r="144" spans="1:11" s="64" customFormat="1" ht="13.9" customHeight="1">
      <c r="A144" s="23" t="s">
        <v>243</v>
      </c>
      <c r="B144" s="21">
        <v>170</v>
      </c>
      <c r="C144" s="24" t="s">
        <v>369</v>
      </c>
      <c r="D144" s="21">
        <v>15000</v>
      </c>
      <c r="E144" s="21">
        <v>5</v>
      </c>
      <c r="F144" s="21">
        <v>2700</v>
      </c>
      <c r="K144" s="65" t="str">
        <f t="shared" si="2"/>
        <v>pirms garantijas</v>
      </c>
    </row>
    <row r="145" spans="1:11" s="64" customFormat="1" ht="13.9" customHeight="1">
      <c r="A145" s="23" t="s">
        <v>244</v>
      </c>
      <c r="B145" s="21">
        <v>170</v>
      </c>
      <c r="C145" s="24" t="s">
        <v>369</v>
      </c>
      <c r="D145" s="21">
        <v>15000</v>
      </c>
      <c r="E145" s="21">
        <v>5</v>
      </c>
      <c r="F145" s="21">
        <v>2700</v>
      </c>
      <c r="K145" s="65" t="str">
        <f t="shared" si="2"/>
        <v>pirms garantijas</v>
      </c>
    </row>
    <row r="146" spans="1:11" s="64" customFormat="1" ht="13.9" customHeight="1">
      <c r="A146" s="23" t="s">
        <v>148</v>
      </c>
      <c r="B146" s="21">
        <v>300</v>
      </c>
      <c r="C146" s="24" t="s">
        <v>366</v>
      </c>
      <c r="D146" s="21">
        <v>25000</v>
      </c>
      <c r="E146" s="21">
        <v>3</v>
      </c>
      <c r="F146" s="21">
        <v>2700</v>
      </c>
      <c r="K146" s="65" t="str">
        <f t="shared" si="2"/>
        <v>pirms garantijas</v>
      </c>
    </row>
    <row r="147" spans="1:11" s="64" customFormat="1" ht="13.9" customHeight="1">
      <c r="A147" s="23" t="s">
        <v>245</v>
      </c>
      <c r="B147" s="21">
        <v>270</v>
      </c>
      <c r="C147" s="24" t="s">
        <v>364</v>
      </c>
      <c r="D147" s="21">
        <v>15000</v>
      </c>
      <c r="E147" s="21">
        <v>5</v>
      </c>
      <c r="F147" s="21">
        <v>2700</v>
      </c>
      <c r="K147" s="65" t="str">
        <f t="shared" si="2"/>
        <v>pirms garantijas</v>
      </c>
    </row>
    <row r="148" spans="1:11" s="64" customFormat="1" ht="13.9" customHeight="1">
      <c r="A148" s="23" t="s">
        <v>246</v>
      </c>
      <c r="B148" s="21">
        <v>270</v>
      </c>
      <c r="C148" s="24" t="s">
        <v>364</v>
      </c>
      <c r="D148" s="21">
        <v>15000</v>
      </c>
      <c r="E148" s="21">
        <v>5</v>
      </c>
      <c r="F148" s="21">
        <v>2700</v>
      </c>
      <c r="K148" s="65" t="str">
        <f t="shared" si="2"/>
        <v>pirms garantijas</v>
      </c>
    </row>
    <row r="149" spans="1:11" s="64" customFormat="1" ht="13.9" customHeight="1">
      <c r="A149" s="23" t="s">
        <v>247</v>
      </c>
      <c r="B149" s="21">
        <v>270</v>
      </c>
      <c r="C149" s="24" t="s">
        <v>364</v>
      </c>
      <c r="D149" s="21">
        <v>15000</v>
      </c>
      <c r="E149" s="21">
        <v>5</v>
      </c>
      <c r="F149" s="21">
        <v>2700</v>
      </c>
      <c r="K149" s="65" t="str">
        <f t="shared" si="2"/>
        <v>pirms garantijas</v>
      </c>
    </row>
    <row r="150" spans="1:11" s="64" customFormat="1" ht="13.9" customHeight="1">
      <c r="A150" s="23" t="s">
        <v>248</v>
      </c>
      <c r="B150" s="21">
        <v>270</v>
      </c>
      <c r="C150" s="24" t="s">
        <v>364</v>
      </c>
      <c r="D150" s="21">
        <v>15000</v>
      </c>
      <c r="E150" s="21">
        <v>5</v>
      </c>
      <c r="F150" s="21">
        <v>2700</v>
      </c>
      <c r="K150" s="65" t="str">
        <f t="shared" si="2"/>
        <v>pirms garantijas</v>
      </c>
    </row>
    <row r="151" spans="1:11" s="64" customFormat="1" ht="13.9" customHeight="1">
      <c r="A151" s="23" t="s">
        <v>249</v>
      </c>
      <c r="B151" s="21">
        <v>270</v>
      </c>
      <c r="C151" s="24" t="s">
        <v>364</v>
      </c>
      <c r="D151" s="21">
        <v>15000</v>
      </c>
      <c r="E151" s="21">
        <v>5</v>
      </c>
      <c r="F151" s="21">
        <v>2700</v>
      </c>
      <c r="K151" s="65" t="str">
        <f t="shared" si="2"/>
        <v>pirms garantijas</v>
      </c>
    </row>
    <row r="152" spans="1:11" s="64" customFormat="1" ht="13.9" customHeight="1">
      <c r="A152" s="23" t="s">
        <v>250</v>
      </c>
      <c r="B152" s="21">
        <v>270</v>
      </c>
      <c r="C152" s="24" t="s">
        <v>364</v>
      </c>
      <c r="D152" s="21">
        <v>15000</v>
      </c>
      <c r="E152" s="21">
        <v>5</v>
      </c>
      <c r="F152" s="21">
        <v>2700</v>
      </c>
      <c r="K152" s="65" t="str">
        <f t="shared" si="2"/>
        <v>pirms garantijas</v>
      </c>
    </row>
    <row r="153" spans="1:11" s="64" customFormat="1" ht="13.9" customHeight="1">
      <c r="A153" s="23" t="s">
        <v>251</v>
      </c>
      <c r="B153" s="21">
        <v>270</v>
      </c>
      <c r="C153" s="24" t="s">
        <v>364</v>
      </c>
      <c r="D153" s="21">
        <v>15000</v>
      </c>
      <c r="E153" s="21">
        <v>5</v>
      </c>
      <c r="F153" s="21">
        <v>2700</v>
      </c>
      <c r="K153" s="65" t="str">
        <f t="shared" si="2"/>
        <v>pirms garantijas</v>
      </c>
    </row>
    <row r="154" spans="1:11" s="64" customFormat="1" ht="13.9" customHeight="1">
      <c r="A154" s="23" t="s">
        <v>252</v>
      </c>
      <c r="B154" s="21">
        <v>270</v>
      </c>
      <c r="C154" s="24" t="s">
        <v>364</v>
      </c>
      <c r="D154" s="21">
        <v>15000</v>
      </c>
      <c r="E154" s="21">
        <v>5</v>
      </c>
      <c r="F154" s="21">
        <v>2700</v>
      </c>
      <c r="K154" s="65" t="str">
        <f t="shared" si="2"/>
        <v>pirms garantijas</v>
      </c>
    </row>
    <row r="155" spans="1:11" s="64" customFormat="1" ht="13.9" customHeight="1">
      <c r="A155" s="23" t="s">
        <v>256</v>
      </c>
      <c r="B155" s="21">
        <v>280</v>
      </c>
      <c r="C155" s="24" t="s">
        <v>364</v>
      </c>
      <c r="D155" s="21">
        <v>15000</v>
      </c>
      <c r="E155" s="21">
        <v>5</v>
      </c>
      <c r="F155" s="21">
        <v>2700</v>
      </c>
      <c r="K155" s="65" t="str">
        <f t="shared" si="2"/>
        <v>pirms garantijas</v>
      </c>
    </row>
    <row r="156" spans="1:11" s="64" customFormat="1" ht="13.9" customHeight="1">
      <c r="A156" s="23" t="s">
        <v>253</v>
      </c>
      <c r="B156" s="21">
        <v>280</v>
      </c>
      <c r="C156" s="24" t="s">
        <v>364</v>
      </c>
      <c r="D156" s="21">
        <v>15000</v>
      </c>
      <c r="E156" s="21">
        <v>5</v>
      </c>
      <c r="F156" s="21">
        <v>2700</v>
      </c>
      <c r="K156" s="65" t="str">
        <f t="shared" si="2"/>
        <v>pirms garantijas</v>
      </c>
    </row>
    <row r="157" spans="1:11" s="64" customFormat="1" ht="13.9" customHeight="1">
      <c r="A157" s="23" t="s">
        <v>254</v>
      </c>
      <c r="B157" s="21">
        <v>280</v>
      </c>
      <c r="C157" s="24" t="s">
        <v>364</v>
      </c>
      <c r="D157" s="21">
        <v>15000</v>
      </c>
      <c r="E157" s="21">
        <v>5</v>
      </c>
      <c r="F157" s="21">
        <v>2700</v>
      </c>
      <c r="K157" s="65" t="str">
        <f t="shared" si="2"/>
        <v>pirms garantijas</v>
      </c>
    </row>
    <row r="158" spans="1:11" s="64" customFormat="1" ht="13.9" customHeight="1">
      <c r="A158" s="23" t="s">
        <v>255</v>
      </c>
      <c r="B158" s="21">
        <v>280</v>
      </c>
      <c r="C158" s="24" t="s">
        <v>364</v>
      </c>
      <c r="D158" s="21">
        <v>15000</v>
      </c>
      <c r="E158" s="21">
        <v>5</v>
      </c>
      <c r="F158" s="21">
        <v>2700</v>
      </c>
      <c r="K158" s="65" t="str">
        <f t="shared" si="2"/>
        <v>pirms garantijas</v>
      </c>
    </row>
    <row r="159" spans="1:11" s="64" customFormat="1" ht="13.9" customHeight="1">
      <c r="A159" s="23" t="s">
        <v>257</v>
      </c>
      <c r="B159" s="21">
        <v>210</v>
      </c>
      <c r="C159" s="24" t="s">
        <v>364</v>
      </c>
      <c r="D159" s="21">
        <v>25000</v>
      </c>
      <c r="E159" s="21">
        <v>3</v>
      </c>
      <c r="F159" s="21">
        <v>2700</v>
      </c>
      <c r="K159" s="65" t="str">
        <f t="shared" si="2"/>
        <v>pirms garantijas</v>
      </c>
    </row>
    <row r="160" spans="1:11" s="64" customFormat="1" ht="13.9" customHeight="1">
      <c r="A160" s="23" t="s">
        <v>258</v>
      </c>
      <c r="B160" s="21">
        <v>210</v>
      </c>
      <c r="C160" s="24" t="s">
        <v>364</v>
      </c>
      <c r="D160" s="21">
        <v>25000</v>
      </c>
      <c r="E160" s="21">
        <v>3</v>
      </c>
      <c r="F160" s="21">
        <v>3000</v>
      </c>
      <c r="K160" s="65" t="str">
        <f t="shared" si="2"/>
        <v>pirms garantijas</v>
      </c>
    </row>
    <row r="161" spans="1:11" s="64" customFormat="1" ht="13.9" customHeight="1">
      <c r="A161" s="23" t="s">
        <v>259</v>
      </c>
      <c r="B161" s="21">
        <v>240</v>
      </c>
      <c r="C161" s="24" t="s">
        <v>364</v>
      </c>
      <c r="D161" s="21">
        <v>25000</v>
      </c>
      <c r="E161" s="21">
        <v>3</v>
      </c>
      <c r="F161" s="21">
        <v>2700</v>
      </c>
      <c r="K161" s="65" t="str">
        <f t="shared" si="2"/>
        <v>pirms garantijas</v>
      </c>
    </row>
    <row r="162" spans="1:11" s="64" customFormat="1" ht="13.9" customHeight="1">
      <c r="A162" s="23" t="s">
        <v>260</v>
      </c>
      <c r="B162" s="21">
        <v>240</v>
      </c>
      <c r="C162" s="24" t="s">
        <v>364</v>
      </c>
      <c r="D162" s="21">
        <v>25000</v>
      </c>
      <c r="E162" s="21">
        <v>3</v>
      </c>
      <c r="F162" s="21">
        <v>2700</v>
      </c>
      <c r="K162" s="65" t="str">
        <f t="shared" si="2"/>
        <v>pirms garantijas</v>
      </c>
    </row>
    <row r="163" spans="1:11" s="64" customFormat="1" ht="13.9" customHeight="1">
      <c r="A163" s="23" t="s">
        <v>261</v>
      </c>
      <c r="B163" s="21">
        <v>240</v>
      </c>
      <c r="C163" s="24" t="s">
        <v>364</v>
      </c>
      <c r="D163" s="21">
        <v>25000</v>
      </c>
      <c r="E163" s="21">
        <v>3</v>
      </c>
      <c r="F163" s="21">
        <v>3000</v>
      </c>
      <c r="K163" s="65" t="str">
        <f t="shared" si="2"/>
        <v>pirms garantijas</v>
      </c>
    </row>
    <row r="164" spans="1:11" s="64" customFormat="1" ht="13.9" customHeight="1">
      <c r="A164" s="23" t="s">
        <v>262</v>
      </c>
      <c r="B164" s="21">
        <v>240</v>
      </c>
      <c r="C164" s="24" t="s">
        <v>364</v>
      </c>
      <c r="D164" s="21">
        <v>25000</v>
      </c>
      <c r="E164" s="21">
        <v>3</v>
      </c>
      <c r="F164" s="21">
        <v>3000</v>
      </c>
      <c r="K164" s="65" t="str">
        <f t="shared" si="2"/>
        <v>pirms garantijas</v>
      </c>
    </row>
    <row r="165" spans="1:11" s="64" customFormat="1" ht="13.9" customHeight="1">
      <c r="A165" s="23" t="s">
        <v>149</v>
      </c>
      <c r="B165" s="21">
        <v>227</v>
      </c>
      <c r="C165" s="24" t="s">
        <v>364</v>
      </c>
      <c r="D165" s="21">
        <v>25000</v>
      </c>
      <c r="E165" s="21">
        <v>3</v>
      </c>
      <c r="F165" s="21">
        <v>3000</v>
      </c>
      <c r="K165" s="65" t="str">
        <f t="shared" si="2"/>
        <v>pirms garantijas</v>
      </c>
    </row>
    <row r="166" spans="1:11" s="64" customFormat="1" ht="13.9" customHeight="1">
      <c r="A166" s="23" t="s">
        <v>374</v>
      </c>
      <c r="B166" s="21">
        <v>300</v>
      </c>
      <c r="C166" s="24" t="s">
        <v>366</v>
      </c>
      <c r="D166" s="21">
        <v>25000</v>
      </c>
      <c r="E166" s="21">
        <v>3</v>
      </c>
      <c r="F166" s="21">
        <v>3000</v>
      </c>
      <c r="K166" s="65" t="str">
        <f t="shared" si="2"/>
        <v>pirms garantijas</v>
      </c>
    </row>
    <row r="167" spans="1:11" s="64" customFormat="1" ht="13.9" customHeight="1">
      <c r="A167" s="23" t="s">
        <v>263</v>
      </c>
      <c r="B167" s="21">
        <v>219</v>
      </c>
      <c r="C167" s="24" t="s">
        <v>364</v>
      </c>
      <c r="D167" s="21">
        <v>25000</v>
      </c>
      <c r="E167" s="21">
        <v>3</v>
      </c>
      <c r="F167" s="21">
        <v>3000</v>
      </c>
      <c r="K167" s="65" t="str">
        <f t="shared" si="2"/>
        <v>pirms garantijas</v>
      </c>
    </row>
    <row r="168" spans="1:11" s="64" customFormat="1" ht="13.9" customHeight="1">
      <c r="A168" s="23" t="s">
        <v>264</v>
      </c>
      <c r="B168" s="21">
        <v>222</v>
      </c>
      <c r="C168" s="24" t="s">
        <v>364</v>
      </c>
      <c r="D168" s="21">
        <v>25000</v>
      </c>
      <c r="E168" s="21">
        <v>3</v>
      </c>
      <c r="F168" s="21">
        <v>3000</v>
      </c>
      <c r="K168" s="65" t="str">
        <f t="shared" si="2"/>
        <v>pirms garantijas</v>
      </c>
    </row>
    <row r="169" spans="1:11" s="64" customFormat="1" ht="13.9" customHeight="1">
      <c r="A169" s="23" t="s">
        <v>310</v>
      </c>
      <c r="B169" s="21">
        <v>230</v>
      </c>
      <c r="C169" s="24">
        <v>5.5</v>
      </c>
      <c r="D169" s="21">
        <v>35000</v>
      </c>
      <c r="E169" s="21">
        <v>3</v>
      </c>
      <c r="F169" s="21">
        <v>2700</v>
      </c>
      <c r="K169" s="65" t="str">
        <f t="shared" si="2"/>
        <v>pirms garantijas</v>
      </c>
    </row>
    <row r="170" spans="1:11" s="64" customFormat="1" ht="13.9" customHeight="1">
      <c r="A170" s="23" t="s">
        <v>311</v>
      </c>
      <c r="B170" s="21">
        <v>271</v>
      </c>
      <c r="C170" s="24">
        <v>5.9</v>
      </c>
      <c r="D170" s="21">
        <v>35000</v>
      </c>
      <c r="E170" s="21">
        <v>3</v>
      </c>
      <c r="F170" s="21">
        <v>3000</v>
      </c>
      <c r="K170" s="65" t="str">
        <f t="shared" si="2"/>
        <v>pirms garantijas</v>
      </c>
    </row>
    <row r="171" spans="1:11" s="64" customFormat="1" ht="13.9" customHeight="1">
      <c r="A171" s="23" t="s">
        <v>312</v>
      </c>
      <c r="B171" s="21">
        <v>258</v>
      </c>
      <c r="C171" s="24">
        <v>5.7</v>
      </c>
      <c r="D171" s="21">
        <v>35000</v>
      </c>
      <c r="E171" s="21">
        <v>3</v>
      </c>
      <c r="F171" s="21">
        <v>3000</v>
      </c>
      <c r="K171" s="65" t="str">
        <f t="shared" si="2"/>
        <v>pirms garantijas</v>
      </c>
    </row>
    <row r="172" spans="1:11" s="64" customFormat="1" ht="13.9" customHeight="1">
      <c r="A172" s="23" t="s">
        <v>313</v>
      </c>
      <c r="B172" s="21">
        <v>258</v>
      </c>
      <c r="C172" s="24">
        <v>5.7</v>
      </c>
      <c r="D172" s="21">
        <v>35000</v>
      </c>
      <c r="E172" s="21">
        <v>3</v>
      </c>
      <c r="F172" s="21">
        <v>3000</v>
      </c>
      <c r="K172" s="65" t="str">
        <f t="shared" si="2"/>
        <v>pirms garantijas</v>
      </c>
    </row>
    <row r="173" spans="1:11" s="64" customFormat="1" ht="13.9" customHeight="1">
      <c r="A173" s="23" t="s">
        <v>313</v>
      </c>
      <c r="B173" s="21">
        <v>258</v>
      </c>
      <c r="C173" s="24">
        <v>5.7</v>
      </c>
      <c r="D173" s="21">
        <v>35000</v>
      </c>
      <c r="E173" s="21">
        <v>3</v>
      </c>
      <c r="F173" s="21">
        <v>3000</v>
      </c>
      <c r="K173" s="65" t="str">
        <f t="shared" si="2"/>
        <v>pirms garantijas</v>
      </c>
    </row>
    <row r="174" spans="1:11" s="64" customFormat="1" ht="13.9" customHeight="1">
      <c r="A174" s="23" t="s">
        <v>313</v>
      </c>
      <c r="B174" s="21">
        <v>258</v>
      </c>
      <c r="C174" s="24">
        <v>5.7</v>
      </c>
      <c r="D174" s="21">
        <v>35000</v>
      </c>
      <c r="E174" s="21">
        <v>3</v>
      </c>
      <c r="F174" s="21">
        <v>3000</v>
      </c>
      <c r="K174" s="65" t="str">
        <f t="shared" si="2"/>
        <v>pirms garantijas</v>
      </c>
    </row>
    <row r="175" spans="1:11" s="64" customFormat="1" ht="13.9" customHeight="1">
      <c r="A175" s="23" t="s">
        <v>143</v>
      </c>
      <c r="B175" s="21">
        <v>320</v>
      </c>
      <c r="C175" s="24">
        <v>6</v>
      </c>
      <c r="D175" s="21">
        <v>25000</v>
      </c>
      <c r="E175" s="21">
        <v>3</v>
      </c>
      <c r="F175" s="21">
        <v>3000</v>
      </c>
      <c r="K175" s="65" t="str">
        <f t="shared" si="2"/>
        <v>pirms garantijas</v>
      </c>
    </row>
    <row r="176" spans="1:11" s="64" customFormat="1" ht="13.9" customHeight="1">
      <c r="A176" s="23" t="s">
        <v>375</v>
      </c>
      <c r="B176" s="21">
        <v>300</v>
      </c>
      <c r="C176" s="24" t="s">
        <v>358</v>
      </c>
      <c r="D176" s="21">
        <v>25000</v>
      </c>
      <c r="E176" s="21">
        <v>3</v>
      </c>
      <c r="F176" s="21">
        <v>3000</v>
      </c>
      <c r="K176" s="65" t="str">
        <f t="shared" si="2"/>
        <v>pirms garantijas</v>
      </c>
    </row>
    <row r="177" spans="1:11" s="64" customFormat="1" ht="13.9" customHeight="1">
      <c r="A177" s="23" t="s">
        <v>376</v>
      </c>
      <c r="B177" s="21">
        <v>300</v>
      </c>
      <c r="C177" s="24" t="s">
        <v>358</v>
      </c>
      <c r="D177" s="21">
        <v>25000</v>
      </c>
      <c r="E177" s="21">
        <v>3</v>
      </c>
      <c r="F177" s="21">
        <v>3000</v>
      </c>
      <c r="K177" s="65" t="str">
        <f t="shared" si="2"/>
        <v>pirms garantijas</v>
      </c>
    </row>
    <row r="178" spans="1:11" s="64" customFormat="1" ht="13.9" customHeight="1">
      <c r="A178" s="23" t="s">
        <v>377</v>
      </c>
      <c r="B178" s="21">
        <v>320</v>
      </c>
      <c r="C178" s="24">
        <v>6.5</v>
      </c>
      <c r="D178" s="21">
        <v>25000</v>
      </c>
      <c r="E178" s="21">
        <v>3</v>
      </c>
      <c r="F178" s="21">
        <v>3000</v>
      </c>
      <c r="K178" s="65" t="str">
        <f t="shared" si="2"/>
        <v>pirms garantijas</v>
      </c>
    </row>
    <row r="179" spans="1:11" s="64" customFormat="1" ht="13.9" customHeight="1">
      <c r="A179" s="23" t="s">
        <v>378</v>
      </c>
      <c r="B179" s="21">
        <v>320</v>
      </c>
      <c r="C179" s="24">
        <v>6.5</v>
      </c>
      <c r="D179" s="21">
        <v>20000</v>
      </c>
      <c r="E179" s="21">
        <v>3</v>
      </c>
      <c r="F179" s="21">
        <v>3000</v>
      </c>
      <c r="K179" s="65" t="str">
        <f t="shared" si="2"/>
        <v>pirms garantijas</v>
      </c>
    </row>
    <row r="180" spans="1:11" s="64" customFormat="1" ht="13.9" customHeight="1">
      <c r="A180" s="23" t="s">
        <v>265</v>
      </c>
      <c r="B180" s="21">
        <v>370</v>
      </c>
      <c r="C180" s="24" t="s">
        <v>350</v>
      </c>
      <c r="D180" s="21">
        <v>25000</v>
      </c>
      <c r="E180" s="21">
        <v>3</v>
      </c>
      <c r="F180" s="21">
        <v>2700</v>
      </c>
      <c r="K180" s="65" t="str">
        <f t="shared" si="2"/>
        <v>pirms garantijas</v>
      </c>
    </row>
    <row r="181" spans="1:11" s="64" customFormat="1" ht="13.9" customHeight="1">
      <c r="A181" s="23" t="s">
        <v>266</v>
      </c>
      <c r="B181" s="21">
        <v>370</v>
      </c>
      <c r="C181" s="24" t="s">
        <v>350</v>
      </c>
      <c r="D181" s="21">
        <v>25000</v>
      </c>
      <c r="E181" s="21">
        <v>3</v>
      </c>
      <c r="F181" s="21">
        <v>2700</v>
      </c>
      <c r="K181" s="65" t="str">
        <f t="shared" si="2"/>
        <v>pirms garantijas</v>
      </c>
    </row>
    <row r="182" spans="1:11" s="64" customFormat="1" ht="13.9" customHeight="1">
      <c r="A182" s="23" t="s">
        <v>267</v>
      </c>
      <c r="B182" s="21">
        <v>370</v>
      </c>
      <c r="C182" s="24" t="s">
        <v>350</v>
      </c>
      <c r="D182" s="21">
        <v>25000</v>
      </c>
      <c r="E182" s="21">
        <v>3</v>
      </c>
      <c r="F182" s="21">
        <v>2700</v>
      </c>
      <c r="K182" s="65" t="str">
        <f t="shared" si="2"/>
        <v>pirms garantijas</v>
      </c>
    </row>
    <row r="183" spans="1:11" s="64" customFormat="1" ht="13.9" customHeight="1">
      <c r="A183" s="23" t="s">
        <v>268</v>
      </c>
      <c r="B183" s="21">
        <v>390</v>
      </c>
      <c r="C183" s="24" t="s">
        <v>350</v>
      </c>
      <c r="D183" s="21">
        <v>25000</v>
      </c>
      <c r="E183" s="21">
        <v>3</v>
      </c>
      <c r="F183" s="21">
        <v>3000</v>
      </c>
      <c r="K183" s="65" t="str">
        <f t="shared" si="2"/>
        <v>pirms garantijas</v>
      </c>
    </row>
    <row r="184" spans="1:11" s="64" customFormat="1" ht="13.9" customHeight="1">
      <c r="A184" s="23" t="s">
        <v>269</v>
      </c>
      <c r="B184" s="21">
        <v>390</v>
      </c>
      <c r="C184" s="24" t="s">
        <v>350</v>
      </c>
      <c r="D184" s="21">
        <v>25000</v>
      </c>
      <c r="E184" s="21">
        <v>3</v>
      </c>
      <c r="F184" s="21">
        <v>3000</v>
      </c>
      <c r="K184" s="65" t="str">
        <f t="shared" si="2"/>
        <v>pirms garantijas</v>
      </c>
    </row>
    <row r="185" spans="1:11" s="64" customFormat="1" ht="13.9" customHeight="1">
      <c r="A185" s="23" t="s">
        <v>270</v>
      </c>
      <c r="B185" s="21">
        <v>390</v>
      </c>
      <c r="C185" s="24" t="s">
        <v>350</v>
      </c>
      <c r="D185" s="21">
        <v>25000</v>
      </c>
      <c r="E185" s="21">
        <v>3</v>
      </c>
      <c r="F185" s="21">
        <v>3000</v>
      </c>
      <c r="K185" s="65" t="str">
        <f t="shared" si="2"/>
        <v>pirms garantijas</v>
      </c>
    </row>
    <row r="186" spans="1:11" s="64" customFormat="1" ht="13.9" customHeight="1">
      <c r="A186" s="23" t="s">
        <v>271</v>
      </c>
      <c r="B186" s="21">
        <v>430</v>
      </c>
      <c r="C186" s="24" t="s">
        <v>350</v>
      </c>
      <c r="D186" s="21">
        <v>25000</v>
      </c>
      <c r="E186" s="21">
        <v>3</v>
      </c>
      <c r="F186" s="21">
        <v>4000</v>
      </c>
      <c r="K186" s="65" t="str">
        <f t="shared" si="2"/>
        <v>pirms garantijas</v>
      </c>
    </row>
    <row r="187" spans="1:11" s="64" customFormat="1" ht="13.9" customHeight="1">
      <c r="A187" s="23" t="s">
        <v>272</v>
      </c>
      <c r="B187" s="21">
        <v>430</v>
      </c>
      <c r="C187" s="24" t="s">
        <v>350</v>
      </c>
      <c r="D187" s="21">
        <v>25000</v>
      </c>
      <c r="E187" s="21">
        <v>3</v>
      </c>
      <c r="F187" s="21">
        <v>4000</v>
      </c>
      <c r="K187" s="65" t="str">
        <f t="shared" si="2"/>
        <v>pirms garantijas</v>
      </c>
    </row>
    <row r="188" spans="1:11" s="64" customFormat="1" ht="13.9" customHeight="1">
      <c r="A188" s="23" t="s">
        <v>273</v>
      </c>
      <c r="B188" s="21">
        <v>430</v>
      </c>
      <c r="C188" s="24" t="s">
        <v>350</v>
      </c>
      <c r="D188" s="21">
        <v>25000</v>
      </c>
      <c r="E188" s="21">
        <v>3</v>
      </c>
      <c r="F188" s="21">
        <v>4000</v>
      </c>
      <c r="K188" s="65" t="str">
        <f t="shared" si="2"/>
        <v>pirms garantijas</v>
      </c>
    </row>
    <row r="189" spans="1:11" s="64" customFormat="1" ht="13.9" customHeight="1">
      <c r="A189" s="23" t="s">
        <v>274</v>
      </c>
      <c r="B189" s="21">
        <v>370</v>
      </c>
      <c r="C189" s="24" t="s">
        <v>350</v>
      </c>
      <c r="D189" s="21">
        <v>25000</v>
      </c>
      <c r="E189" s="21">
        <v>3</v>
      </c>
      <c r="F189" s="21">
        <v>2700</v>
      </c>
      <c r="K189" s="65" t="str">
        <f t="shared" si="2"/>
        <v>pirms garantijas</v>
      </c>
    </row>
    <row r="190" spans="1:11" s="64" customFormat="1" ht="13.9" customHeight="1">
      <c r="A190" s="23" t="s">
        <v>275</v>
      </c>
      <c r="B190" s="21">
        <v>370</v>
      </c>
      <c r="C190" s="24" t="s">
        <v>350</v>
      </c>
      <c r="D190" s="21">
        <v>25000</v>
      </c>
      <c r="E190" s="21">
        <v>3</v>
      </c>
      <c r="F190" s="21">
        <v>2700</v>
      </c>
      <c r="K190" s="65" t="str">
        <f t="shared" si="2"/>
        <v>pirms garantijas</v>
      </c>
    </row>
    <row r="191" spans="1:11" s="64" customFormat="1" ht="13.9" customHeight="1">
      <c r="A191" s="23" t="s">
        <v>276</v>
      </c>
      <c r="B191" s="21">
        <v>370</v>
      </c>
      <c r="C191" s="24" t="s">
        <v>350</v>
      </c>
      <c r="D191" s="21">
        <v>25000</v>
      </c>
      <c r="E191" s="21">
        <v>3</v>
      </c>
      <c r="F191" s="21">
        <v>2700</v>
      </c>
      <c r="K191" s="65" t="str">
        <f t="shared" si="2"/>
        <v>pirms garantijas</v>
      </c>
    </row>
    <row r="192" spans="1:11" s="64" customFormat="1" ht="13.9" customHeight="1">
      <c r="A192" s="23" t="s">
        <v>277</v>
      </c>
      <c r="B192" s="21">
        <v>390</v>
      </c>
      <c r="C192" s="24" t="s">
        <v>350</v>
      </c>
      <c r="D192" s="21">
        <v>25000</v>
      </c>
      <c r="E192" s="21">
        <v>3</v>
      </c>
      <c r="F192" s="21">
        <v>3000</v>
      </c>
      <c r="K192" s="65" t="str">
        <f t="shared" si="2"/>
        <v>pirms garantijas</v>
      </c>
    </row>
    <row r="193" spans="1:11" s="64" customFormat="1" ht="13.9" customHeight="1">
      <c r="A193" s="23" t="s">
        <v>278</v>
      </c>
      <c r="B193" s="21">
        <v>390</v>
      </c>
      <c r="C193" s="24" t="s">
        <v>350</v>
      </c>
      <c r="D193" s="21">
        <v>25000</v>
      </c>
      <c r="E193" s="21">
        <v>3</v>
      </c>
      <c r="F193" s="21">
        <v>3000</v>
      </c>
      <c r="K193" s="65" t="str">
        <f t="shared" si="2"/>
        <v>pirms garantijas</v>
      </c>
    </row>
    <row r="194" spans="1:11" s="64" customFormat="1" ht="13.9" customHeight="1">
      <c r="A194" s="23" t="s">
        <v>279</v>
      </c>
      <c r="B194" s="21">
        <v>390</v>
      </c>
      <c r="C194" s="24" t="s">
        <v>350</v>
      </c>
      <c r="D194" s="21">
        <v>25000</v>
      </c>
      <c r="E194" s="21">
        <v>3</v>
      </c>
      <c r="F194" s="21">
        <v>3000</v>
      </c>
      <c r="K194" s="65" t="str">
        <f t="shared" si="2"/>
        <v>pirms garantijas</v>
      </c>
    </row>
    <row r="195" spans="1:11" s="64" customFormat="1" ht="13.9" customHeight="1">
      <c r="A195" s="23" t="s">
        <v>280</v>
      </c>
      <c r="B195" s="21">
        <v>430</v>
      </c>
      <c r="C195" s="24" t="s">
        <v>350</v>
      </c>
      <c r="D195" s="21">
        <v>25000</v>
      </c>
      <c r="E195" s="21">
        <v>3</v>
      </c>
      <c r="F195" s="21">
        <v>4000</v>
      </c>
      <c r="K195" s="65" t="str">
        <f t="shared" si="2"/>
        <v>pirms garantijas</v>
      </c>
    </row>
    <row r="196" spans="1:11" s="64" customFormat="1" ht="13.9" customHeight="1">
      <c r="A196" s="23" t="s">
        <v>281</v>
      </c>
      <c r="B196" s="21">
        <v>430</v>
      </c>
      <c r="C196" s="24" t="s">
        <v>350</v>
      </c>
      <c r="D196" s="21">
        <v>25000</v>
      </c>
      <c r="E196" s="21">
        <v>3</v>
      </c>
      <c r="F196" s="21">
        <v>4000</v>
      </c>
      <c r="K196" s="65" t="str">
        <f t="shared" si="2"/>
        <v>pirms garantijas</v>
      </c>
    </row>
    <row r="197" spans="1:11" s="64" customFormat="1" ht="13.9" customHeight="1">
      <c r="A197" s="23" t="s">
        <v>282</v>
      </c>
      <c r="B197" s="21">
        <v>430</v>
      </c>
      <c r="C197" s="24" t="s">
        <v>350</v>
      </c>
      <c r="D197" s="21">
        <v>25000</v>
      </c>
      <c r="E197" s="21">
        <v>3</v>
      </c>
      <c r="F197" s="21">
        <v>4000</v>
      </c>
      <c r="K197" s="65" t="str">
        <f t="shared" si="2"/>
        <v>pirms garantijas</v>
      </c>
    </row>
    <row r="198" spans="1:11" s="64" customFormat="1" ht="13.9" customHeight="1">
      <c r="A198" s="23" t="s">
        <v>283</v>
      </c>
      <c r="B198" s="21">
        <v>353</v>
      </c>
      <c r="C198" s="24" t="s">
        <v>350</v>
      </c>
      <c r="D198" s="21">
        <v>50000</v>
      </c>
      <c r="E198" s="21">
        <v>3</v>
      </c>
      <c r="F198" s="21">
        <v>2700</v>
      </c>
      <c r="K198" s="65" t="str">
        <f t="shared" ref="K198:K261" si="3">IF($D$5/$D$2&gt;$E$5,"pēc garantijas","pirms garantijas")</f>
        <v>pirms garantijas</v>
      </c>
    </row>
    <row r="199" spans="1:11" s="64" customFormat="1" ht="13.9" customHeight="1">
      <c r="A199" s="23" t="s">
        <v>284</v>
      </c>
      <c r="B199" s="21">
        <v>319</v>
      </c>
      <c r="C199" s="24" t="s">
        <v>350</v>
      </c>
      <c r="D199" s="21">
        <v>50000</v>
      </c>
      <c r="E199" s="21">
        <v>3</v>
      </c>
      <c r="F199" s="21">
        <v>2700</v>
      </c>
      <c r="K199" s="65" t="str">
        <f t="shared" si="3"/>
        <v>pirms garantijas</v>
      </c>
    </row>
    <row r="200" spans="1:11" s="64" customFormat="1" ht="13.9" customHeight="1">
      <c r="A200" s="23" t="s">
        <v>285</v>
      </c>
      <c r="B200" s="21">
        <v>355</v>
      </c>
      <c r="C200" s="24" t="s">
        <v>350</v>
      </c>
      <c r="D200" s="21">
        <v>50000</v>
      </c>
      <c r="E200" s="21">
        <v>3</v>
      </c>
      <c r="F200" s="21">
        <v>3000</v>
      </c>
      <c r="K200" s="65" t="str">
        <f t="shared" si="3"/>
        <v>pirms garantijas</v>
      </c>
    </row>
    <row r="201" spans="1:11" s="64" customFormat="1" ht="13.9" customHeight="1">
      <c r="A201" s="23" t="s">
        <v>286</v>
      </c>
      <c r="B201" s="21">
        <v>367</v>
      </c>
      <c r="C201" s="24" t="s">
        <v>350</v>
      </c>
      <c r="D201" s="21">
        <v>50000</v>
      </c>
      <c r="E201" s="21">
        <v>3</v>
      </c>
      <c r="F201" s="21">
        <v>3000</v>
      </c>
      <c r="K201" s="65" t="str">
        <f t="shared" si="3"/>
        <v>pirms garantijas</v>
      </c>
    </row>
    <row r="202" spans="1:11" s="64" customFormat="1" ht="13.9" customHeight="1">
      <c r="A202" s="23" t="s">
        <v>287</v>
      </c>
      <c r="B202" s="21">
        <v>319</v>
      </c>
      <c r="C202" s="24" t="s">
        <v>350</v>
      </c>
      <c r="D202" s="21">
        <v>50000</v>
      </c>
      <c r="E202" s="21">
        <v>3</v>
      </c>
      <c r="F202" s="21">
        <v>2700</v>
      </c>
      <c r="K202" s="65" t="str">
        <f t="shared" si="3"/>
        <v>pirms garantijas</v>
      </c>
    </row>
    <row r="203" spans="1:11" s="64" customFormat="1" ht="13.9" customHeight="1">
      <c r="A203" s="23" t="s">
        <v>288</v>
      </c>
      <c r="B203" s="21">
        <v>361</v>
      </c>
      <c r="C203" s="24" t="s">
        <v>350</v>
      </c>
      <c r="D203" s="21">
        <v>25000</v>
      </c>
      <c r="E203" s="21">
        <v>3</v>
      </c>
      <c r="F203" s="21">
        <v>3000</v>
      </c>
      <c r="K203" s="65" t="str">
        <f t="shared" si="3"/>
        <v>pirms garantijas</v>
      </c>
    </row>
    <row r="204" spans="1:11" s="64" customFormat="1" ht="13.9" customHeight="1">
      <c r="A204" s="23" t="s">
        <v>289</v>
      </c>
      <c r="B204" s="21">
        <v>361</v>
      </c>
      <c r="C204" s="24" t="s">
        <v>350</v>
      </c>
      <c r="D204" s="21">
        <v>50000</v>
      </c>
      <c r="E204" s="21">
        <v>3</v>
      </c>
      <c r="F204" s="21">
        <v>3000</v>
      </c>
      <c r="K204" s="65" t="str">
        <f t="shared" si="3"/>
        <v>pirms garantijas</v>
      </c>
    </row>
    <row r="205" spans="1:11" s="64" customFormat="1" ht="13.9" customHeight="1">
      <c r="A205" s="23" t="s">
        <v>22</v>
      </c>
      <c r="B205" s="21">
        <v>350</v>
      </c>
      <c r="C205" s="24" t="s">
        <v>350</v>
      </c>
      <c r="D205" s="21">
        <v>25000</v>
      </c>
      <c r="E205" s="21">
        <v>5</v>
      </c>
      <c r="F205" s="21">
        <v>2700</v>
      </c>
      <c r="K205" s="65" t="str">
        <f t="shared" si="3"/>
        <v>pirms garantijas</v>
      </c>
    </row>
    <row r="206" spans="1:11" s="64" customFormat="1" ht="13.9" customHeight="1">
      <c r="A206" s="23" t="s">
        <v>23</v>
      </c>
      <c r="B206" s="21">
        <v>350</v>
      </c>
      <c r="C206" s="24" t="s">
        <v>350</v>
      </c>
      <c r="D206" s="21">
        <v>25000</v>
      </c>
      <c r="E206" s="21">
        <v>5</v>
      </c>
      <c r="F206" s="21">
        <v>3000</v>
      </c>
      <c r="K206" s="65" t="str">
        <f t="shared" si="3"/>
        <v>pirms garantijas</v>
      </c>
    </row>
    <row r="207" spans="1:11" s="64" customFormat="1" ht="13.9" customHeight="1">
      <c r="A207" s="23" t="s">
        <v>74</v>
      </c>
      <c r="B207" s="21">
        <v>320</v>
      </c>
      <c r="C207" s="24">
        <v>6.5</v>
      </c>
      <c r="D207" s="21">
        <v>40000</v>
      </c>
      <c r="E207" s="21">
        <v>3</v>
      </c>
      <c r="F207" s="21">
        <v>3000</v>
      </c>
      <c r="K207" s="65" t="str">
        <f t="shared" si="3"/>
        <v>pirms garantijas</v>
      </c>
    </row>
    <row r="208" spans="1:11" s="64" customFormat="1" ht="13.9" customHeight="1">
      <c r="A208" s="23" t="s">
        <v>75</v>
      </c>
      <c r="B208" s="21">
        <v>320</v>
      </c>
      <c r="C208" s="24">
        <v>6.5</v>
      </c>
      <c r="D208" s="21">
        <v>40000</v>
      </c>
      <c r="E208" s="21">
        <v>3</v>
      </c>
      <c r="F208" s="21">
        <v>3000</v>
      </c>
      <c r="K208" s="65" t="str">
        <f t="shared" si="3"/>
        <v>pirms garantijas</v>
      </c>
    </row>
    <row r="209" spans="1:11" s="64" customFormat="1" ht="13.9" customHeight="1">
      <c r="A209" s="23" t="s">
        <v>76</v>
      </c>
      <c r="B209" s="21">
        <v>320</v>
      </c>
      <c r="C209" s="24">
        <v>6.5</v>
      </c>
      <c r="D209" s="21">
        <v>40000</v>
      </c>
      <c r="E209" s="21">
        <v>3</v>
      </c>
      <c r="F209" s="21">
        <v>3000</v>
      </c>
      <c r="K209" s="65" t="str">
        <f t="shared" si="3"/>
        <v>pirms garantijas</v>
      </c>
    </row>
    <row r="210" spans="1:11" s="64" customFormat="1" ht="13.9" customHeight="1">
      <c r="A210" s="23" t="s">
        <v>77</v>
      </c>
      <c r="B210" s="21">
        <v>400</v>
      </c>
      <c r="C210" s="24" t="s">
        <v>350</v>
      </c>
      <c r="D210" s="21">
        <v>40000</v>
      </c>
      <c r="E210" s="21">
        <v>3</v>
      </c>
      <c r="F210" s="21">
        <v>3000</v>
      </c>
      <c r="K210" s="65" t="str">
        <f t="shared" si="3"/>
        <v>pirms garantijas</v>
      </c>
    </row>
    <row r="211" spans="1:11" s="64" customFormat="1" ht="13.9" customHeight="1">
      <c r="A211" s="23" t="s">
        <v>379</v>
      </c>
      <c r="B211" s="21">
        <v>400</v>
      </c>
      <c r="C211" s="24" t="s">
        <v>350</v>
      </c>
      <c r="D211" s="21">
        <v>40000</v>
      </c>
      <c r="E211" s="21">
        <v>3</v>
      </c>
      <c r="F211" s="21">
        <v>3000</v>
      </c>
      <c r="K211" s="65" t="str">
        <f t="shared" si="3"/>
        <v>pirms garantijas</v>
      </c>
    </row>
    <row r="212" spans="1:11" s="64" customFormat="1" ht="13.9" customHeight="1">
      <c r="A212" s="23" t="s">
        <v>290</v>
      </c>
      <c r="B212" s="21">
        <v>440</v>
      </c>
      <c r="C212" s="24" t="s">
        <v>350</v>
      </c>
      <c r="D212" s="21">
        <v>25000</v>
      </c>
      <c r="E212" s="21">
        <v>3</v>
      </c>
      <c r="F212" s="21">
        <v>2700</v>
      </c>
      <c r="K212" s="65" t="str">
        <f t="shared" si="3"/>
        <v>pirms garantijas</v>
      </c>
    </row>
    <row r="213" spans="1:11" s="64" customFormat="1" ht="13.9" customHeight="1">
      <c r="A213" s="23" t="s">
        <v>291</v>
      </c>
      <c r="B213" s="21">
        <v>440</v>
      </c>
      <c r="C213" s="24" t="s">
        <v>350</v>
      </c>
      <c r="D213" s="21">
        <v>25000</v>
      </c>
      <c r="E213" s="21">
        <v>3</v>
      </c>
      <c r="F213" s="21">
        <v>3000</v>
      </c>
      <c r="K213" s="65" t="str">
        <f t="shared" si="3"/>
        <v>pirms garantijas</v>
      </c>
    </row>
    <row r="214" spans="1:11" s="64" customFormat="1" ht="13.9" customHeight="1">
      <c r="A214" s="23" t="s">
        <v>292</v>
      </c>
      <c r="B214" s="21">
        <v>460</v>
      </c>
      <c r="C214" s="24" t="s">
        <v>350</v>
      </c>
      <c r="D214" s="21">
        <v>25000</v>
      </c>
      <c r="E214" s="21">
        <v>3</v>
      </c>
      <c r="F214" s="21">
        <v>3000</v>
      </c>
      <c r="K214" s="65" t="str">
        <f t="shared" si="3"/>
        <v>pirms garantijas</v>
      </c>
    </row>
    <row r="215" spans="1:11" s="64" customFormat="1" ht="13.9" customHeight="1">
      <c r="A215" s="23" t="s">
        <v>293</v>
      </c>
      <c r="B215" s="21">
        <v>460</v>
      </c>
      <c r="C215" s="24" t="s">
        <v>350</v>
      </c>
      <c r="D215" s="21">
        <v>25000</v>
      </c>
      <c r="E215" s="21">
        <v>3</v>
      </c>
      <c r="F215" s="21">
        <v>3000</v>
      </c>
      <c r="K215" s="65" t="str">
        <f t="shared" si="3"/>
        <v>pirms garantijas</v>
      </c>
    </row>
    <row r="216" spans="1:11" s="64" customFormat="1" ht="13.9" customHeight="1">
      <c r="A216" s="23" t="s">
        <v>294</v>
      </c>
      <c r="B216" s="21">
        <v>480</v>
      </c>
      <c r="C216" s="24" t="s">
        <v>350</v>
      </c>
      <c r="D216" s="21">
        <v>25000</v>
      </c>
      <c r="E216" s="21">
        <v>3</v>
      </c>
      <c r="F216" s="21">
        <v>2700</v>
      </c>
      <c r="K216" s="65" t="str">
        <f t="shared" si="3"/>
        <v>pirms garantijas</v>
      </c>
    </row>
    <row r="217" spans="1:11" s="64" customFormat="1" ht="13.9" customHeight="1">
      <c r="A217" s="23" t="s">
        <v>295</v>
      </c>
      <c r="B217" s="21">
        <v>480</v>
      </c>
      <c r="C217" s="24" t="s">
        <v>350</v>
      </c>
      <c r="D217" s="21">
        <v>25000</v>
      </c>
      <c r="E217" s="21">
        <v>3</v>
      </c>
      <c r="F217" s="21">
        <v>2700</v>
      </c>
      <c r="K217" s="65" t="str">
        <f t="shared" si="3"/>
        <v>pirms garantijas</v>
      </c>
    </row>
    <row r="218" spans="1:11" s="64" customFormat="1" ht="13.9" customHeight="1">
      <c r="A218" s="23" t="s">
        <v>296</v>
      </c>
      <c r="B218" s="21">
        <v>500</v>
      </c>
      <c r="C218" s="24" t="s">
        <v>350</v>
      </c>
      <c r="D218" s="21">
        <v>25000</v>
      </c>
      <c r="E218" s="21">
        <v>3</v>
      </c>
      <c r="F218" s="21">
        <v>3000</v>
      </c>
      <c r="K218" s="65" t="str">
        <f t="shared" si="3"/>
        <v>pirms garantijas</v>
      </c>
    </row>
    <row r="219" spans="1:11" s="64" customFormat="1" ht="13.9" customHeight="1">
      <c r="A219" s="23" t="s">
        <v>297</v>
      </c>
      <c r="B219" s="21">
        <v>500</v>
      </c>
      <c r="C219" s="24" t="s">
        <v>350</v>
      </c>
      <c r="D219" s="21">
        <v>25000</v>
      </c>
      <c r="E219" s="21">
        <v>3</v>
      </c>
      <c r="F219" s="21">
        <v>3000</v>
      </c>
      <c r="K219" s="65" t="str">
        <f t="shared" si="3"/>
        <v>pirms garantijas</v>
      </c>
    </row>
    <row r="220" spans="1:11" s="64" customFormat="1" ht="13.9" customHeight="1">
      <c r="A220" s="23" t="s">
        <v>324</v>
      </c>
      <c r="B220" s="21">
        <v>341</v>
      </c>
      <c r="C220" s="24">
        <v>8.1</v>
      </c>
      <c r="D220" s="21">
        <v>50000</v>
      </c>
      <c r="E220" s="21">
        <v>3</v>
      </c>
      <c r="F220" s="21">
        <v>3000</v>
      </c>
      <c r="K220" s="65" t="str">
        <f t="shared" si="3"/>
        <v>pirms garantijas</v>
      </c>
    </row>
    <row r="221" spans="1:11" s="64" customFormat="1" ht="13.9" customHeight="1">
      <c r="A221" s="23" t="s">
        <v>78</v>
      </c>
      <c r="B221" s="21">
        <v>480</v>
      </c>
      <c r="C221" s="24" t="s">
        <v>347</v>
      </c>
      <c r="D221" s="21">
        <v>40000</v>
      </c>
      <c r="E221" s="21">
        <v>3</v>
      </c>
      <c r="F221" s="21">
        <v>3000</v>
      </c>
      <c r="K221" s="65" t="str">
        <f t="shared" si="3"/>
        <v>pirms garantijas</v>
      </c>
    </row>
    <row r="222" spans="1:11" s="64" customFormat="1" ht="13.9" customHeight="1">
      <c r="A222" s="23" t="s">
        <v>314</v>
      </c>
      <c r="B222" s="21">
        <v>487</v>
      </c>
      <c r="C222" s="24">
        <v>7.9</v>
      </c>
      <c r="D222" s="21">
        <v>25000</v>
      </c>
      <c r="E222" s="21">
        <v>3</v>
      </c>
      <c r="F222" s="21">
        <v>2700</v>
      </c>
      <c r="K222" s="65" t="str">
        <f t="shared" si="3"/>
        <v>pirms garantijas</v>
      </c>
    </row>
    <row r="223" spans="1:11" s="64" customFormat="1" ht="13.9" customHeight="1">
      <c r="A223" s="23" t="s">
        <v>315</v>
      </c>
      <c r="B223" s="21">
        <v>487</v>
      </c>
      <c r="C223" s="24">
        <v>7.9</v>
      </c>
      <c r="D223" s="21">
        <v>35000</v>
      </c>
      <c r="E223" s="21">
        <v>3</v>
      </c>
      <c r="F223" s="21">
        <v>2700</v>
      </c>
      <c r="K223" s="65" t="str">
        <f t="shared" si="3"/>
        <v>pirms garantijas</v>
      </c>
    </row>
    <row r="224" spans="1:11" s="64" customFormat="1" ht="13.9" customHeight="1">
      <c r="A224" s="23" t="s">
        <v>315</v>
      </c>
      <c r="B224" s="21">
        <v>487</v>
      </c>
      <c r="C224" s="24">
        <v>8</v>
      </c>
      <c r="D224" s="21">
        <v>35000</v>
      </c>
      <c r="E224" s="21">
        <v>3</v>
      </c>
      <c r="F224" s="21">
        <v>2700</v>
      </c>
      <c r="K224" s="65" t="str">
        <f t="shared" si="3"/>
        <v>pirms garantijas</v>
      </c>
    </row>
    <row r="225" spans="1:11" s="64" customFormat="1" ht="13.9" customHeight="1">
      <c r="A225" s="23" t="s">
        <v>316</v>
      </c>
      <c r="B225" s="21">
        <v>487</v>
      </c>
      <c r="C225" s="24">
        <v>7.9</v>
      </c>
      <c r="D225" s="21">
        <v>25000</v>
      </c>
      <c r="E225" s="21">
        <v>3</v>
      </c>
      <c r="F225" s="21">
        <v>2700</v>
      </c>
      <c r="K225" s="65" t="str">
        <f t="shared" si="3"/>
        <v>pirms garantijas</v>
      </c>
    </row>
    <row r="226" spans="1:11" s="64" customFormat="1" ht="13.9" customHeight="1">
      <c r="A226" s="23" t="s">
        <v>24</v>
      </c>
      <c r="B226" s="21">
        <v>450</v>
      </c>
      <c r="C226" s="24" t="s">
        <v>347</v>
      </c>
      <c r="D226" s="21">
        <v>50000</v>
      </c>
      <c r="E226" s="21">
        <v>3</v>
      </c>
      <c r="F226" s="21">
        <v>2700</v>
      </c>
      <c r="K226" s="65" t="str">
        <f t="shared" si="3"/>
        <v>pirms garantijas</v>
      </c>
    </row>
    <row r="227" spans="1:11" s="64" customFormat="1" ht="13.9" customHeight="1">
      <c r="A227" s="23" t="s">
        <v>25</v>
      </c>
      <c r="B227" s="21">
        <v>470</v>
      </c>
      <c r="C227" s="24" t="s">
        <v>347</v>
      </c>
      <c r="D227" s="21">
        <v>50000</v>
      </c>
      <c r="E227" s="21">
        <v>3</v>
      </c>
      <c r="F227" s="21">
        <v>3000</v>
      </c>
      <c r="K227" s="65" t="str">
        <f t="shared" si="3"/>
        <v>pirms garantijas</v>
      </c>
    </row>
    <row r="228" spans="1:11" s="64" customFormat="1" ht="13.9" customHeight="1">
      <c r="A228" s="23" t="s">
        <v>26</v>
      </c>
      <c r="B228" s="21">
        <v>540</v>
      </c>
      <c r="C228" s="24" t="s">
        <v>347</v>
      </c>
      <c r="D228" s="21">
        <v>50000</v>
      </c>
      <c r="E228" s="21">
        <v>3</v>
      </c>
      <c r="F228" s="21">
        <v>4000</v>
      </c>
      <c r="K228" s="65" t="str">
        <f t="shared" si="3"/>
        <v>pirms garantijas</v>
      </c>
    </row>
    <row r="229" spans="1:11" s="64" customFormat="1" ht="13.9" customHeight="1">
      <c r="A229" s="23" t="s">
        <v>317</v>
      </c>
      <c r="B229" s="21">
        <v>417</v>
      </c>
      <c r="C229" s="24">
        <v>7.8</v>
      </c>
      <c r="D229" s="21">
        <v>15000</v>
      </c>
      <c r="E229" s="21">
        <v>3</v>
      </c>
      <c r="F229" s="21">
        <v>2700</v>
      </c>
      <c r="K229" s="65" t="str">
        <f t="shared" si="3"/>
        <v>pirms garantijas</v>
      </c>
    </row>
    <row r="230" spans="1:11" s="64" customFormat="1" ht="13.9" customHeight="1">
      <c r="A230" s="23" t="s">
        <v>318</v>
      </c>
      <c r="B230" s="21">
        <v>444</v>
      </c>
      <c r="C230" s="24" t="s">
        <v>347</v>
      </c>
      <c r="D230" s="21">
        <v>15000</v>
      </c>
      <c r="E230" s="21">
        <v>3</v>
      </c>
      <c r="F230" s="21">
        <v>2700</v>
      </c>
      <c r="K230" s="65" t="str">
        <f t="shared" si="3"/>
        <v>pirms garantijas</v>
      </c>
    </row>
    <row r="231" spans="1:11" s="64" customFormat="1" ht="13.9" customHeight="1">
      <c r="A231" s="23" t="s">
        <v>319</v>
      </c>
      <c r="B231" s="21">
        <v>443</v>
      </c>
      <c r="C231" s="24">
        <v>8.3000000000000007</v>
      </c>
      <c r="D231" s="21">
        <v>50000</v>
      </c>
      <c r="E231" s="21">
        <v>3</v>
      </c>
      <c r="F231" s="21">
        <v>3000</v>
      </c>
      <c r="K231" s="65" t="str">
        <f t="shared" si="3"/>
        <v>pirms garantijas</v>
      </c>
    </row>
    <row r="232" spans="1:11" s="64" customFormat="1" ht="13.9" customHeight="1">
      <c r="A232" s="23" t="s">
        <v>320</v>
      </c>
      <c r="B232" s="21">
        <v>443</v>
      </c>
      <c r="C232" s="24">
        <v>8.3000000000000007</v>
      </c>
      <c r="D232" s="21">
        <v>50000</v>
      </c>
      <c r="E232" s="21">
        <v>3</v>
      </c>
      <c r="F232" s="21">
        <v>3000</v>
      </c>
      <c r="K232" s="65" t="str">
        <f t="shared" si="3"/>
        <v>pirms garantijas</v>
      </c>
    </row>
    <row r="233" spans="1:11" s="64" customFormat="1" ht="13.9" customHeight="1">
      <c r="A233" s="23" t="s">
        <v>320</v>
      </c>
      <c r="B233" s="21">
        <v>443</v>
      </c>
      <c r="C233" s="24">
        <v>8.3000000000000007</v>
      </c>
      <c r="D233" s="21">
        <v>50000</v>
      </c>
      <c r="E233" s="21">
        <v>3</v>
      </c>
      <c r="F233" s="21">
        <v>3000</v>
      </c>
      <c r="K233" s="65" t="str">
        <f t="shared" si="3"/>
        <v>pirms garantijas</v>
      </c>
    </row>
    <row r="234" spans="1:11" s="64" customFormat="1" ht="13.9" customHeight="1">
      <c r="A234" s="23" t="s">
        <v>320</v>
      </c>
      <c r="B234" s="21">
        <v>443</v>
      </c>
      <c r="C234" s="24">
        <v>8.3000000000000007</v>
      </c>
      <c r="D234" s="21">
        <v>50000</v>
      </c>
      <c r="E234" s="21">
        <v>3</v>
      </c>
      <c r="F234" s="21">
        <v>3000</v>
      </c>
      <c r="K234" s="65" t="str">
        <f t="shared" si="3"/>
        <v>pirms garantijas</v>
      </c>
    </row>
    <row r="235" spans="1:11" s="64" customFormat="1" ht="13.9" customHeight="1">
      <c r="A235" s="23" t="s">
        <v>321</v>
      </c>
      <c r="B235" s="21">
        <v>443</v>
      </c>
      <c r="C235" s="24">
        <v>8.3000000000000007</v>
      </c>
      <c r="D235" s="21">
        <v>50000</v>
      </c>
      <c r="E235" s="21">
        <v>3</v>
      </c>
      <c r="F235" s="21">
        <v>3000</v>
      </c>
      <c r="K235" s="65" t="str">
        <f t="shared" si="3"/>
        <v>pirms garantijas</v>
      </c>
    </row>
    <row r="236" spans="1:11" s="64" customFormat="1" ht="13.9" customHeight="1">
      <c r="A236" s="23" t="s">
        <v>322</v>
      </c>
      <c r="B236" s="21">
        <v>346</v>
      </c>
      <c r="C236" s="24" t="s">
        <v>347</v>
      </c>
      <c r="D236" s="21">
        <v>25000</v>
      </c>
      <c r="E236" s="21">
        <v>3</v>
      </c>
      <c r="F236" s="21">
        <v>2700</v>
      </c>
      <c r="K236" s="65" t="str">
        <f t="shared" si="3"/>
        <v>pirms garantijas</v>
      </c>
    </row>
    <row r="237" spans="1:11" s="64" customFormat="1" ht="13.9" customHeight="1">
      <c r="A237" s="23" t="s">
        <v>323</v>
      </c>
      <c r="B237" s="21">
        <v>334</v>
      </c>
      <c r="C237" s="24">
        <v>8.3000000000000007</v>
      </c>
      <c r="D237" s="21">
        <v>50000</v>
      </c>
      <c r="E237" s="21">
        <v>3</v>
      </c>
      <c r="F237" s="21">
        <v>3000</v>
      </c>
      <c r="K237" s="65" t="str">
        <f t="shared" si="3"/>
        <v>pirms garantijas</v>
      </c>
    </row>
    <row r="238" spans="1:11" s="64" customFormat="1" ht="13.9" customHeight="1">
      <c r="A238" s="23" t="s">
        <v>325</v>
      </c>
      <c r="B238" s="21">
        <v>341</v>
      </c>
      <c r="C238" s="24">
        <v>8.1</v>
      </c>
      <c r="D238" s="21">
        <v>50000</v>
      </c>
      <c r="E238" s="21">
        <v>3</v>
      </c>
      <c r="F238" s="21">
        <v>3000</v>
      </c>
      <c r="K238" s="65" t="str">
        <f t="shared" si="3"/>
        <v>pirms garantijas</v>
      </c>
    </row>
    <row r="239" spans="1:11" s="64" customFormat="1" ht="13.9" customHeight="1">
      <c r="A239" s="23" t="s">
        <v>325</v>
      </c>
      <c r="B239" s="21">
        <v>341</v>
      </c>
      <c r="C239" s="24">
        <v>8.1</v>
      </c>
      <c r="D239" s="21">
        <v>50000</v>
      </c>
      <c r="E239" s="21">
        <v>3</v>
      </c>
      <c r="F239" s="21">
        <v>3000</v>
      </c>
      <c r="K239" s="65" t="str">
        <f t="shared" si="3"/>
        <v>pirms garantijas</v>
      </c>
    </row>
    <row r="240" spans="1:11" s="64" customFormat="1" ht="13.9" customHeight="1">
      <c r="A240" s="23" t="s">
        <v>326</v>
      </c>
      <c r="B240" s="21">
        <v>450</v>
      </c>
      <c r="C240" s="24">
        <v>8</v>
      </c>
      <c r="D240" s="21">
        <v>25000</v>
      </c>
      <c r="E240" s="21">
        <v>3</v>
      </c>
      <c r="F240" s="21">
        <v>2700</v>
      </c>
      <c r="K240" s="65" t="str">
        <f t="shared" si="3"/>
        <v>pirms garantijas</v>
      </c>
    </row>
    <row r="241" spans="1:11" s="64" customFormat="1" ht="13.9" customHeight="1">
      <c r="A241" s="23" t="s">
        <v>327</v>
      </c>
      <c r="B241" s="21">
        <v>450</v>
      </c>
      <c r="C241" s="24">
        <v>8</v>
      </c>
      <c r="D241" s="21">
        <v>25000</v>
      </c>
      <c r="E241" s="21">
        <v>3</v>
      </c>
      <c r="F241" s="21">
        <v>2700</v>
      </c>
      <c r="K241" s="65" t="str">
        <f t="shared" si="3"/>
        <v>pirms garantijas</v>
      </c>
    </row>
    <row r="242" spans="1:11" s="64" customFormat="1" ht="13.9" customHeight="1">
      <c r="A242" s="23" t="s">
        <v>87</v>
      </c>
      <c r="B242" s="21">
        <v>450</v>
      </c>
      <c r="C242" s="24">
        <v>8</v>
      </c>
      <c r="D242" s="21">
        <v>25000</v>
      </c>
      <c r="E242" s="21">
        <v>3</v>
      </c>
      <c r="F242" s="21">
        <v>3000</v>
      </c>
      <c r="K242" s="65" t="str">
        <f t="shared" si="3"/>
        <v>pirms garantijas</v>
      </c>
    </row>
    <row r="243" spans="1:11" s="64" customFormat="1" ht="13.9" customHeight="1">
      <c r="A243" s="23" t="s">
        <v>88</v>
      </c>
      <c r="B243" s="21">
        <v>450</v>
      </c>
      <c r="C243" s="24">
        <v>8</v>
      </c>
      <c r="D243" s="21">
        <v>25000</v>
      </c>
      <c r="E243" s="21">
        <v>3</v>
      </c>
      <c r="F243" s="21">
        <v>3000</v>
      </c>
      <c r="K243" s="65" t="str">
        <f t="shared" si="3"/>
        <v>pirms garantijas</v>
      </c>
    </row>
    <row r="244" spans="1:11" s="64" customFormat="1" ht="13.9" customHeight="1">
      <c r="A244" s="23" t="s">
        <v>380</v>
      </c>
      <c r="B244" s="21">
        <v>500</v>
      </c>
      <c r="C244" s="24" t="s">
        <v>347</v>
      </c>
      <c r="D244" s="21">
        <v>50000</v>
      </c>
      <c r="E244" s="21">
        <v>3</v>
      </c>
      <c r="F244" s="21">
        <v>3000</v>
      </c>
      <c r="K244" s="65" t="str">
        <f t="shared" si="3"/>
        <v>pirms garantijas</v>
      </c>
    </row>
    <row r="245" spans="1:11" s="64" customFormat="1" ht="13.9" customHeight="1">
      <c r="A245" s="23" t="s">
        <v>381</v>
      </c>
      <c r="B245" s="21">
        <v>500</v>
      </c>
      <c r="C245" s="24" t="s">
        <v>347</v>
      </c>
      <c r="D245" s="21">
        <v>25000</v>
      </c>
      <c r="E245" s="21">
        <v>3</v>
      </c>
      <c r="F245" s="21">
        <v>4000</v>
      </c>
      <c r="K245" s="65" t="str">
        <f t="shared" si="3"/>
        <v>pirms garantijas</v>
      </c>
    </row>
    <row r="246" spans="1:11" s="64" customFormat="1" ht="13.9" customHeight="1">
      <c r="A246" s="23" t="s">
        <v>382</v>
      </c>
      <c r="B246" s="21">
        <v>500</v>
      </c>
      <c r="C246" s="24" t="s">
        <v>347</v>
      </c>
      <c r="D246" s="21">
        <v>25000</v>
      </c>
      <c r="E246" s="21">
        <v>3</v>
      </c>
      <c r="F246" s="21">
        <v>2700</v>
      </c>
      <c r="K246" s="65" t="str">
        <f t="shared" si="3"/>
        <v>pirms garantijas</v>
      </c>
    </row>
    <row r="247" spans="1:11" s="64" customFormat="1" ht="13.9" customHeight="1">
      <c r="A247" s="23" t="s">
        <v>383</v>
      </c>
      <c r="B247" s="21">
        <v>500</v>
      </c>
      <c r="C247" s="24" t="s">
        <v>347</v>
      </c>
      <c r="D247" s="21">
        <v>50000</v>
      </c>
      <c r="E247" s="21">
        <v>3</v>
      </c>
      <c r="F247" s="21">
        <v>3000</v>
      </c>
      <c r="K247" s="65" t="str">
        <f t="shared" si="3"/>
        <v>pirms garantijas</v>
      </c>
    </row>
    <row r="248" spans="1:11" s="64" customFormat="1" ht="13.9" customHeight="1">
      <c r="A248" s="23" t="s">
        <v>201</v>
      </c>
      <c r="B248" s="21">
        <v>471.6</v>
      </c>
      <c r="C248" s="24">
        <v>8.1</v>
      </c>
      <c r="D248" s="21">
        <v>25000</v>
      </c>
      <c r="E248" s="21">
        <v>10</v>
      </c>
      <c r="F248" s="21">
        <v>3000</v>
      </c>
      <c r="K248" s="65" t="str">
        <f t="shared" si="3"/>
        <v>pirms garantijas</v>
      </c>
    </row>
    <row r="249" spans="1:11" s="64" customFormat="1" ht="13.9" customHeight="1">
      <c r="A249" s="23" t="s">
        <v>144</v>
      </c>
      <c r="B249" s="21">
        <v>520</v>
      </c>
      <c r="C249" s="24">
        <v>9</v>
      </c>
      <c r="D249" s="21">
        <v>25000</v>
      </c>
      <c r="E249" s="21">
        <v>3</v>
      </c>
      <c r="F249" s="21">
        <v>2700</v>
      </c>
      <c r="K249" s="65" t="str">
        <f t="shared" si="3"/>
        <v>pirms garantijas</v>
      </c>
    </row>
    <row r="250" spans="1:11" s="64" customFormat="1" ht="13.9" customHeight="1">
      <c r="A250" s="23" t="s">
        <v>298</v>
      </c>
      <c r="B250" s="21">
        <v>450</v>
      </c>
      <c r="C250" s="24" t="s">
        <v>353</v>
      </c>
      <c r="D250" s="21">
        <v>25000</v>
      </c>
      <c r="E250" s="21">
        <v>3</v>
      </c>
      <c r="F250" s="21">
        <v>2700</v>
      </c>
      <c r="K250" s="65" t="str">
        <f t="shared" si="3"/>
        <v>pirms garantijas</v>
      </c>
    </row>
    <row r="251" spans="1:11" s="64" customFormat="1" ht="13.9" customHeight="1">
      <c r="A251" s="23" t="s">
        <v>299</v>
      </c>
      <c r="B251" s="21">
        <v>450</v>
      </c>
      <c r="C251" s="24" t="s">
        <v>353</v>
      </c>
      <c r="D251" s="21">
        <v>25000</v>
      </c>
      <c r="E251" s="21">
        <v>3</v>
      </c>
      <c r="F251" s="21">
        <v>3000</v>
      </c>
      <c r="K251" s="65" t="str">
        <f t="shared" si="3"/>
        <v>pirms garantijas</v>
      </c>
    </row>
    <row r="252" spans="1:11" s="64" customFormat="1" ht="13.9" customHeight="1">
      <c r="A252" s="23" t="s">
        <v>300</v>
      </c>
      <c r="B252" s="21">
        <v>450</v>
      </c>
      <c r="C252" s="24" t="s">
        <v>353</v>
      </c>
      <c r="D252" s="21">
        <v>25000</v>
      </c>
      <c r="E252" s="21">
        <v>3</v>
      </c>
      <c r="F252" s="21">
        <v>3000</v>
      </c>
      <c r="K252" s="65" t="str">
        <f t="shared" si="3"/>
        <v>pirms garantijas</v>
      </c>
    </row>
    <row r="253" spans="1:11" s="64" customFormat="1" ht="13.9" customHeight="1">
      <c r="A253" s="23" t="s">
        <v>27</v>
      </c>
      <c r="B253" s="21">
        <v>450</v>
      </c>
      <c r="C253" s="24" t="s">
        <v>353</v>
      </c>
      <c r="D253" s="21">
        <v>50000</v>
      </c>
      <c r="E253" s="21">
        <v>3</v>
      </c>
      <c r="F253" s="21">
        <v>2700</v>
      </c>
      <c r="K253" s="65" t="str">
        <f t="shared" si="3"/>
        <v>pirms garantijas</v>
      </c>
    </row>
    <row r="254" spans="1:11" s="64" customFormat="1" ht="13.9" customHeight="1">
      <c r="A254" s="23" t="s">
        <v>28</v>
      </c>
      <c r="B254" s="21">
        <v>450</v>
      </c>
      <c r="C254" s="24" t="s">
        <v>353</v>
      </c>
      <c r="D254" s="21">
        <v>50000</v>
      </c>
      <c r="E254" s="21">
        <v>3</v>
      </c>
      <c r="F254" s="21">
        <v>2700</v>
      </c>
      <c r="K254" s="65" t="str">
        <f t="shared" si="3"/>
        <v>pirms garantijas</v>
      </c>
    </row>
    <row r="255" spans="1:11" s="64" customFormat="1" ht="13.9" customHeight="1">
      <c r="A255" s="23" t="s">
        <v>29</v>
      </c>
      <c r="B255" s="21">
        <v>500</v>
      </c>
      <c r="C255" s="24" t="s">
        <v>353</v>
      </c>
      <c r="D255" s="21">
        <v>50000</v>
      </c>
      <c r="E255" s="21">
        <v>3</v>
      </c>
      <c r="F255" s="21">
        <v>3000</v>
      </c>
      <c r="K255" s="65" t="str">
        <f t="shared" si="3"/>
        <v>pirms garantijas</v>
      </c>
    </row>
    <row r="256" spans="1:11" s="64" customFormat="1" ht="13.9" customHeight="1">
      <c r="A256" s="23" t="s">
        <v>30</v>
      </c>
      <c r="B256" s="21">
        <v>500</v>
      </c>
      <c r="C256" s="24" t="s">
        <v>353</v>
      </c>
      <c r="D256" s="21">
        <v>50000</v>
      </c>
      <c r="E256" s="21">
        <v>3</v>
      </c>
      <c r="F256" s="21">
        <v>3000</v>
      </c>
      <c r="K256" s="65" t="str">
        <f t="shared" si="3"/>
        <v>pirms garantijas</v>
      </c>
    </row>
    <row r="257" spans="1:11" s="64" customFormat="1" ht="13.9" customHeight="1">
      <c r="A257" s="23" t="s">
        <v>31</v>
      </c>
      <c r="B257" s="21">
        <v>500</v>
      </c>
      <c r="C257" s="24" t="s">
        <v>353</v>
      </c>
      <c r="D257" s="21">
        <v>25000</v>
      </c>
      <c r="E257" s="21">
        <v>5</v>
      </c>
      <c r="F257" s="21">
        <v>4000</v>
      </c>
      <c r="K257" s="65" t="str">
        <f t="shared" si="3"/>
        <v>pirms garantijas</v>
      </c>
    </row>
    <row r="258" spans="1:11" s="64" customFormat="1" ht="13.9" customHeight="1">
      <c r="A258" s="23" t="s">
        <v>32</v>
      </c>
      <c r="B258" s="21">
        <v>500</v>
      </c>
      <c r="C258" s="24" t="s">
        <v>353</v>
      </c>
      <c r="D258" s="21">
        <v>25000</v>
      </c>
      <c r="E258" s="21">
        <v>5</v>
      </c>
      <c r="F258" s="21">
        <v>4000</v>
      </c>
      <c r="K258" s="65" t="str">
        <f t="shared" si="3"/>
        <v>pirms garantijas</v>
      </c>
    </row>
    <row r="259" spans="1:11" s="64" customFormat="1" ht="13.9" customHeight="1">
      <c r="A259" s="23" t="s">
        <v>33</v>
      </c>
      <c r="B259" s="21">
        <v>550</v>
      </c>
      <c r="C259" s="24" t="s">
        <v>353</v>
      </c>
      <c r="D259" s="21">
        <v>25000</v>
      </c>
      <c r="E259" s="21">
        <v>5</v>
      </c>
      <c r="F259" s="21">
        <v>4000</v>
      </c>
      <c r="K259" s="65" t="str">
        <f t="shared" si="3"/>
        <v>pirms garantijas</v>
      </c>
    </row>
    <row r="260" spans="1:11" s="64" customFormat="1" ht="13.9" customHeight="1">
      <c r="A260" s="23" t="s">
        <v>34</v>
      </c>
      <c r="B260" s="21">
        <v>550</v>
      </c>
      <c r="C260" s="24" t="s">
        <v>353</v>
      </c>
      <c r="D260" s="21">
        <v>25000</v>
      </c>
      <c r="E260" s="21">
        <v>5</v>
      </c>
      <c r="F260" s="21">
        <v>4000</v>
      </c>
      <c r="K260" s="65" t="str">
        <f t="shared" si="3"/>
        <v>pirms garantijas</v>
      </c>
    </row>
    <row r="261" spans="1:11" s="64" customFormat="1" ht="13.9" customHeight="1">
      <c r="A261" s="23" t="s">
        <v>389</v>
      </c>
      <c r="B261" s="21">
        <v>925</v>
      </c>
      <c r="C261" s="24" t="s">
        <v>356</v>
      </c>
      <c r="D261" s="21">
        <v>25000</v>
      </c>
      <c r="E261" s="21">
        <v>5</v>
      </c>
      <c r="F261" s="21">
        <v>4000</v>
      </c>
      <c r="K261" s="65" t="str">
        <f t="shared" si="3"/>
        <v>pirms garantijas</v>
      </c>
    </row>
    <row r="262" spans="1:11" s="64" customFormat="1" ht="13.9" customHeight="1">
      <c r="A262" s="23" t="s">
        <v>79</v>
      </c>
      <c r="B262" s="21">
        <v>820</v>
      </c>
      <c r="C262" s="24">
        <v>13</v>
      </c>
      <c r="D262" s="21">
        <v>25000</v>
      </c>
      <c r="E262" s="21">
        <v>3</v>
      </c>
      <c r="F262" s="21">
        <v>3500</v>
      </c>
      <c r="K262" s="65" t="str">
        <f t="shared" ref="K262:K287" si="4">IF($D$5/$D$2&gt;$E$5,"pēc garantijas","pirms garantijas")</f>
        <v>pirms garantijas</v>
      </c>
    </row>
    <row r="263" spans="1:11" s="64" customFormat="1" ht="13.9" customHeight="1">
      <c r="A263" s="23" t="s">
        <v>162</v>
      </c>
      <c r="B263" s="21">
        <v>700</v>
      </c>
      <c r="C263" s="24" t="s">
        <v>354</v>
      </c>
      <c r="D263" s="21">
        <v>25000</v>
      </c>
      <c r="E263" s="21">
        <v>5</v>
      </c>
      <c r="F263" s="21">
        <v>4000</v>
      </c>
      <c r="K263" s="65" t="str">
        <f t="shared" si="4"/>
        <v>pirms garantijas</v>
      </c>
    </row>
    <row r="264" spans="1:11" s="64" customFormat="1" ht="13.9" customHeight="1">
      <c r="A264" s="23" t="s">
        <v>154</v>
      </c>
      <c r="B264" s="21">
        <v>505</v>
      </c>
      <c r="C264" s="24" t="s">
        <v>350</v>
      </c>
      <c r="D264" s="21">
        <v>25000</v>
      </c>
      <c r="E264" s="21">
        <v>3</v>
      </c>
      <c r="F264" s="21">
        <v>3000</v>
      </c>
      <c r="K264" s="65" t="str">
        <f t="shared" si="4"/>
        <v>pirms garantijas</v>
      </c>
    </row>
    <row r="265" spans="1:11" s="64" customFormat="1" ht="13.9" customHeight="1">
      <c r="A265" s="23" t="s">
        <v>155</v>
      </c>
      <c r="B265" s="21">
        <v>913</v>
      </c>
      <c r="C265" s="24">
        <v>9.5</v>
      </c>
      <c r="D265" s="21">
        <v>25000</v>
      </c>
      <c r="E265" s="21">
        <v>3</v>
      </c>
      <c r="F265" s="21">
        <v>3000</v>
      </c>
      <c r="K265" s="65" t="str">
        <f t="shared" si="4"/>
        <v>pirms garantijas</v>
      </c>
    </row>
    <row r="266" spans="1:11" s="64" customFormat="1" ht="13.9" customHeight="1">
      <c r="A266" s="23" t="s">
        <v>156</v>
      </c>
      <c r="B266" s="21">
        <v>856</v>
      </c>
      <c r="C266" s="24">
        <v>15.6</v>
      </c>
      <c r="D266" s="21">
        <v>25000</v>
      </c>
      <c r="E266" s="21">
        <v>3</v>
      </c>
      <c r="F266" s="21">
        <v>2700</v>
      </c>
      <c r="K266" s="65" t="str">
        <f t="shared" si="4"/>
        <v>pirms garantijas</v>
      </c>
    </row>
    <row r="267" spans="1:11" s="64" customFormat="1" ht="13.9" customHeight="1">
      <c r="A267" s="23" t="s">
        <v>157</v>
      </c>
      <c r="B267" s="21">
        <v>539</v>
      </c>
      <c r="C267" s="24" t="s">
        <v>350</v>
      </c>
      <c r="D267" s="21">
        <v>25000</v>
      </c>
      <c r="E267" s="21">
        <v>3</v>
      </c>
      <c r="F267" s="21">
        <v>3000</v>
      </c>
      <c r="K267" s="65" t="str">
        <f t="shared" si="4"/>
        <v>pirms garantijas</v>
      </c>
    </row>
    <row r="268" spans="1:11" s="64" customFormat="1" ht="13.9" customHeight="1">
      <c r="A268" s="23" t="s">
        <v>158</v>
      </c>
      <c r="B268" s="21">
        <v>1022</v>
      </c>
      <c r="C268" s="24" t="s">
        <v>352</v>
      </c>
      <c r="D268" s="21">
        <v>25000</v>
      </c>
      <c r="E268" s="21">
        <v>3</v>
      </c>
      <c r="F268" s="21">
        <v>3000</v>
      </c>
      <c r="K268" s="65" t="str">
        <f t="shared" si="4"/>
        <v>pirms garantijas</v>
      </c>
    </row>
    <row r="269" spans="1:11" s="64" customFormat="1" ht="13.9" customHeight="1">
      <c r="A269" s="23" t="s">
        <v>168</v>
      </c>
      <c r="B269" s="21">
        <v>309</v>
      </c>
      <c r="C269" s="24" t="s">
        <v>366</v>
      </c>
      <c r="D269" s="21">
        <v>25000</v>
      </c>
      <c r="E269" s="21">
        <v>5</v>
      </c>
      <c r="F269" s="21">
        <v>2700</v>
      </c>
      <c r="K269" s="65" t="str">
        <f t="shared" si="4"/>
        <v>pirms garantijas</v>
      </c>
    </row>
    <row r="270" spans="1:11" s="64" customFormat="1" ht="13.9" customHeight="1">
      <c r="A270" s="23" t="s">
        <v>103</v>
      </c>
      <c r="B270" s="21">
        <v>1000</v>
      </c>
      <c r="C270" s="24">
        <v>14</v>
      </c>
      <c r="D270" s="21">
        <v>25000</v>
      </c>
      <c r="E270" s="21">
        <v>5</v>
      </c>
      <c r="F270" s="21">
        <v>3000</v>
      </c>
      <c r="K270" s="65" t="str">
        <f t="shared" si="4"/>
        <v>pirms garantijas</v>
      </c>
    </row>
    <row r="271" spans="1:11" s="64" customFormat="1" ht="13.9" customHeight="1">
      <c r="A271" s="23" t="s">
        <v>89</v>
      </c>
      <c r="B271" s="21">
        <v>800</v>
      </c>
      <c r="C271" s="24" t="s">
        <v>348</v>
      </c>
      <c r="D271" s="21">
        <v>25000</v>
      </c>
      <c r="E271" s="21">
        <v>3</v>
      </c>
      <c r="F271" s="21">
        <v>3000</v>
      </c>
      <c r="K271" s="65" t="str">
        <f t="shared" si="4"/>
        <v>pirms garantijas</v>
      </c>
    </row>
    <row r="272" spans="1:11" s="64" customFormat="1" ht="13.9" customHeight="1">
      <c r="A272" s="23" t="s">
        <v>90</v>
      </c>
      <c r="B272" s="21">
        <v>1100</v>
      </c>
      <c r="C272" s="24" t="s">
        <v>384</v>
      </c>
      <c r="D272" s="21">
        <v>25000</v>
      </c>
      <c r="E272" s="21">
        <v>3</v>
      </c>
      <c r="F272" s="21">
        <v>3000</v>
      </c>
      <c r="K272" s="65" t="str">
        <f t="shared" si="4"/>
        <v>pirms garantijas</v>
      </c>
    </row>
    <row r="273" spans="1:11" s="64" customFormat="1" ht="13.9" customHeight="1">
      <c r="A273" s="23" t="s">
        <v>336</v>
      </c>
      <c r="B273" s="21">
        <v>514</v>
      </c>
      <c r="C273" s="24" t="s">
        <v>350</v>
      </c>
      <c r="D273" s="21">
        <v>25000</v>
      </c>
      <c r="E273" s="21">
        <v>3</v>
      </c>
      <c r="F273" s="21">
        <v>3000</v>
      </c>
      <c r="K273" s="65" t="str">
        <f t="shared" si="4"/>
        <v>pirms garantijas</v>
      </c>
    </row>
    <row r="274" spans="1:11" s="64" customFormat="1" ht="13.9" customHeight="1">
      <c r="A274" s="23" t="s">
        <v>336</v>
      </c>
      <c r="B274" s="21">
        <v>514</v>
      </c>
      <c r="C274" s="24" t="s">
        <v>350</v>
      </c>
      <c r="D274" s="21">
        <v>25000</v>
      </c>
      <c r="E274" s="21">
        <v>5</v>
      </c>
      <c r="F274" s="21">
        <v>3000</v>
      </c>
      <c r="K274" s="65" t="str">
        <f t="shared" si="4"/>
        <v>pirms garantijas</v>
      </c>
    </row>
    <row r="275" spans="1:11" s="64" customFormat="1" ht="13.9" customHeight="1">
      <c r="A275" s="23" t="s">
        <v>2</v>
      </c>
      <c r="B275" s="21">
        <v>450</v>
      </c>
      <c r="C275" s="24" t="s">
        <v>347</v>
      </c>
      <c r="D275" s="21">
        <v>40000</v>
      </c>
      <c r="E275" s="21">
        <v>3</v>
      </c>
      <c r="F275" s="21">
        <v>3000</v>
      </c>
      <c r="K275" s="65" t="str">
        <f t="shared" si="4"/>
        <v>pirms garantijas</v>
      </c>
    </row>
    <row r="276" spans="1:11" s="64" customFormat="1" ht="13.9" customHeight="1">
      <c r="A276" s="23" t="s">
        <v>3</v>
      </c>
      <c r="B276" s="21">
        <v>800</v>
      </c>
      <c r="C276" s="24" t="s">
        <v>348</v>
      </c>
      <c r="D276" s="21">
        <v>25000</v>
      </c>
      <c r="E276" s="21">
        <v>3</v>
      </c>
      <c r="F276" s="21">
        <v>2700</v>
      </c>
      <c r="K276" s="65" t="str">
        <f t="shared" si="4"/>
        <v>pirms garantijas</v>
      </c>
    </row>
    <row r="277" spans="1:11" s="64" customFormat="1" ht="13.9" customHeight="1">
      <c r="A277" s="23" t="s">
        <v>4</v>
      </c>
      <c r="B277" s="21">
        <v>450</v>
      </c>
      <c r="C277" s="24">
        <v>7.5</v>
      </c>
      <c r="D277" s="21">
        <v>25000</v>
      </c>
      <c r="E277" s="21">
        <v>3</v>
      </c>
      <c r="F277" s="21">
        <v>2700</v>
      </c>
      <c r="K277" s="65" t="str">
        <f t="shared" si="4"/>
        <v>pirms garantijas</v>
      </c>
    </row>
    <row r="278" spans="1:11" s="64" customFormat="1" ht="13.9" customHeight="1">
      <c r="A278" s="23" t="s">
        <v>5</v>
      </c>
      <c r="B278" s="21">
        <v>470</v>
      </c>
      <c r="C278" s="24">
        <v>6.5</v>
      </c>
      <c r="D278" s="21">
        <v>25000</v>
      </c>
      <c r="E278" s="21">
        <v>3</v>
      </c>
      <c r="F278" s="21">
        <v>2700</v>
      </c>
      <c r="K278" s="65" t="str">
        <f t="shared" si="4"/>
        <v>pirms garantijas</v>
      </c>
    </row>
    <row r="279" spans="1:11" s="64" customFormat="1" ht="13.9" customHeight="1">
      <c r="A279" s="23" t="s">
        <v>6</v>
      </c>
      <c r="B279" s="21">
        <v>120</v>
      </c>
      <c r="C279" s="24" t="s">
        <v>369</v>
      </c>
      <c r="D279" s="21">
        <v>40000</v>
      </c>
      <c r="E279" s="21">
        <v>3</v>
      </c>
      <c r="F279" s="21">
        <v>3000</v>
      </c>
      <c r="K279" s="65" t="str">
        <f t="shared" si="4"/>
        <v>pirms garantijas</v>
      </c>
    </row>
    <row r="280" spans="1:11" s="64" customFormat="1" ht="13.9" customHeight="1">
      <c r="A280" s="23" t="s">
        <v>7</v>
      </c>
      <c r="B280" s="21">
        <v>119</v>
      </c>
      <c r="C280" s="24" t="s">
        <v>369</v>
      </c>
      <c r="D280" s="21">
        <v>40000</v>
      </c>
      <c r="E280" s="21">
        <v>3</v>
      </c>
      <c r="F280" s="21">
        <v>3000</v>
      </c>
      <c r="K280" s="65" t="str">
        <f t="shared" si="4"/>
        <v>pirms garantijas</v>
      </c>
    </row>
    <row r="281" spans="1:11" s="64" customFormat="1" ht="13.9" customHeight="1">
      <c r="A281" s="23" t="s">
        <v>8</v>
      </c>
      <c r="B281" s="21">
        <v>169</v>
      </c>
      <c r="C281" s="24" t="s">
        <v>364</v>
      </c>
      <c r="D281" s="21">
        <v>25000</v>
      </c>
      <c r="E281" s="21">
        <v>3</v>
      </c>
      <c r="F281" s="21">
        <v>3000</v>
      </c>
      <c r="K281" s="65" t="str">
        <f t="shared" si="4"/>
        <v>pirms garantijas</v>
      </c>
    </row>
    <row r="282" spans="1:11" s="64" customFormat="1" ht="13.9" customHeight="1">
      <c r="A282" s="23" t="s">
        <v>9</v>
      </c>
      <c r="B282" s="21">
        <v>775</v>
      </c>
      <c r="C282" s="24" t="s">
        <v>384</v>
      </c>
      <c r="D282" s="21">
        <v>40000</v>
      </c>
      <c r="E282" s="21">
        <v>3</v>
      </c>
      <c r="F282" s="21">
        <v>3000</v>
      </c>
      <c r="K282" s="65" t="str">
        <f t="shared" si="4"/>
        <v>pirms garantijas</v>
      </c>
    </row>
    <row r="283" spans="1:11" s="64" customFormat="1" ht="13.9" customHeight="1">
      <c r="A283" s="23" t="s">
        <v>10</v>
      </c>
      <c r="B283" s="21">
        <v>765</v>
      </c>
      <c r="C283" s="24" t="s">
        <v>384</v>
      </c>
      <c r="D283" s="21">
        <v>40000</v>
      </c>
      <c r="E283" s="21">
        <v>3</v>
      </c>
      <c r="F283" s="21">
        <v>3000</v>
      </c>
      <c r="K283" s="65" t="str">
        <f t="shared" si="4"/>
        <v>pirms garantijas</v>
      </c>
    </row>
    <row r="284" spans="1:11" s="64" customFormat="1" ht="13.9" customHeight="1">
      <c r="A284" s="23" t="s">
        <v>11</v>
      </c>
      <c r="B284" s="21">
        <v>980</v>
      </c>
      <c r="C284" s="24" t="s">
        <v>384</v>
      </c>
      <c r="D284" s="21">
        <v>40000</v>
      </c>
      <c r="E284" s="21">
        <v>3</v>
      </c>
      <c r="F284" s="21">
        <v>3000</v>
      </c>
      <c r="K284" s="65" t="str">
        <f t="shared" si="4"/>
        <v>pirms garantijas</v>
      </c>
    </row>
    <row r="285" spans="1:11" s="64" customFormat="1" ht="13.9" customHeight="1">
      <c r="A285" s="23" t="s">
        <v>19</v>
      </c>
      <c r="B285" s="21">
        <v>300</v>
      </c>
      <c r="C285" s="24">
        <v>3.5</v>
      </c>
      <c r="D285" s="21">
        <v>25000</v>
      </c>
      <c r="E285" s="21">
        <v>3</v>
      </c>
      <c r="F285" s="21">
        <v>3000</v>
      </c>
      <c r="K285" s="65" t="str">
        <f t="shared" si="4"/>
        <v>pirms garantijas</v>
      </c>
    </row>
    <row r="286" spans="1:11" s="64" customFormat="1" ht="13.9" customHeight="1">
      <c r="A286" s="23" t="s">
        <v>20</v>
      </c>
      <c r="B286" s="21">
        <v>500</v>
      </c>
      <c r="C286" s="24" t="s">
        <v>350</v>
      </c>
      <c r="D286" s="21">
        <v>25000</v>
      </c>
      <c r="E286" s="21">
        <v>3</v>
      </c>
      <c r="F286" s="21">
        <v>3000</v>
      </c>
      <c r="K286" s="65" t="str">
        <f t="shared" si="4"/>
        <v>pirms garantijas</v>
      </c>
    </row>
    <row r="287" spans="1:11" s="64" customFormat="1" ht="13.9" customHeight="1">
      <c r="A287" s="23" t="s">
        <v>21</v>
      </c>
      <c r="B287" s="21">
        <v>801</v>
      </c>
      <c r="C287" s="24">
        <v>11.9</v>
      </c>
      <c r="D287" s="21">
        <v>25000</v>
      </c>
      <c r="E287" s="21">
        <v>3</v>
      </c>
      <c r="F287" s="21">
        <v>3000</v>
      </c>
      <c r="K287" s="65" t="str">
        <f t="shared" si="4"/>
        <v>pirms garantijas</v>
      </c>
    </row>
  </sheetData>
  <phoneticPr fontId="0" type="noConversion"/>
  <pageMargins left="0.78431372549019618" right="0.78431372549019618" top="0.98039215686274517" bottom="0.98039215686274517" header="0.50980392156862753" footer="0.50980392156862753"/>
  <pageSetup paperSize="9" scale="8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3"/>
  <sheetViews>
    <sheetView topLeftCell="B1" zoomScaleNormal="100" workbookViewId="0">
      <selection activeCell="M4" sqref="M4"/>
    </sheetView>
  </sheetViews>
  <sheetFormatPr defaultColWidth="11.42578125" defaultRowHeight="13.5" customHeight="1"/>
  <cols>
    <col min="1" max="1" width="13.42578125" style="1" customWidth="1"/>
    <col min="2" max="2" width="9.5703125" style="1" customWidth="1"/>
    <col min="3" max="3" width="6.140625" style="1" customWidth="1"/>
    <col min="4" max="4" width="10.85546875" style="2" customWidth="1"/>
    <col min="5" max="5" width="20.140625" style="3" customWidth="1"/>
    <col min="6" max="6" width="9.42578125" style="56" customWidth="1"/>
    <col min="7" max="7" width="11.42578125" style="4"/>
    <col min="8" max="8" width="10.140625" style="1" customWidth="1"/>
    <col min="9" max="9" width="10.42578125" style="1" customWidth="1"/>
    <col min="10" max="11" width="11.42578125" style="1"/>
    <col min="12" max="12" width="7.85546875" style="1" customWidth="1"/>
    <col min="13" max="14" width="11.42578125" style="1"/>
    <col min="15" max="15" width="13.5703125" style="1" customWidth="1"/>
    <col min="16" max="16" width="11.42578125" style="4"/>
    <col min="17" max="16384" width="11.42578125" style="1"/>
  </cols>
  <sheetData>
    <row r="1" spans="1:16" ht="13.5" customHeight="1">
      <c r="P1" s="17" t="s">
        <v>703</v>
      </c>
    </row>
    <row r="2" spans="1:16" ht="13.5" customHeight="1">
      <c r="P2" s="4">
        <v>2016</v>
      </c>
    </row>
    <row r="4" spans="1:16" s="5" customFormat="1" ht="76.5" customHeight="1">
      <c r="A4" s="16" t="s">
        <v>702</v>
      </c>
      <c r="B4" s="59" t="s">
        <v>701</v>
      </c>
      <c r="C4" s="16" t="s">
        <v>700</v>
      </c>
      <c r="D4" s="59" t="s">
        <v>889</v>
      </c>
      <c r="E4" s="59" t="s">
        <v>888</v>
      </c>
      <c r="F4" s="59" t="s">
        <v>890</v>
      </c>
      <c r="G4" s="16" t="s">
        <v>699</v>
      </c>
      <c r="H4" s="59" t="s">
        <v>882</v>
      </c>
      <c r="I4" s="59" t="s">
        <v>883</v>
      </c>
      <c r="J4" s="16" t="s">
        <v>698</v>
      </c>
      <c r="K4" s="16" t="s">
        <v>697</v>
      </c>
      <c r="L4" s="59" t="s">
        <v>885</v>
      </c>
      <c r="M4" s="59" t="s">
        <v>891</v>
      </c>
      <c r="N4" s="59" t="s">
        <v>880</v>
      </c>
      <c r="O4" s="59" t="s">
        <v>884</v>
      </c>
      <c r="P4" s="59" t="s">
        <v>881</v>
      </c>
    </row>
    <row r="5" spans="1:16" ht="13.5" customHeight="1">
      <c r="A5" s="6" t="s">
        <v>696</v>
      </c>
      <c r="B5" s="7" t="s">
        <v>695</v>
      </c>
      <c r="C5" s="7">
        <v>1</v>
      </c>
      <c r="D5" s="8">
        <v>8.9899999999999994E-2</v>
      </c>
      <c r="E5" s="9">
        <v>108000</v>
      </c>
      <c r="F5" s="58">
        <v>0.1</v>
      </c>
      <c r="G5" s="11" t="s">
        <v>755</v>
      </c>
      <c r="H5" s="38">
        <v>-255.34</v>
      </c>
      <c r="I5" s="38">
        <v>-252.87</v>
      </c>
      <c r="J5" s="7" t="s">
        <v>694</v>
      </c>
      <c r="K5" s="7">
        <v>1766</v>
      </c>
      <c r="L5" s="10"/>
      <c r="M5" s="10"/>
      <c r="N5" s="10"/>
      <c r="O5" s="10"/>
      <c r="P5" s="11">
        <f t="shared" ref="P5:P36" si="0">IF(ISBLANK(K5),"Nav datu",P2-K5)</f>
        <v>250</v>
      </c>
    </row>
    <row r="6" spans="1:16" ht="13.5" customHeight="1">
      <c r="A6" s="6" t="s">
        <v>693</v>
      </c>
      <c r="B6" s="7" t="s">
        <v>692</v>
      </c>
      <c r="C6" s="7">
        <v>2</v>
      </c>
      <c r="D6" s="8">
        <v>0.17849999999999999</v>
      </c>
      <c r="E6" s="9">
        <v>7.0000000000000003E-16</v>
      </c>
      <c r="F6" s="58"/>
      <c r="G6" s="11" t="s">
        <v>756</v>
      </c>
      <c r="H6" s="38">
        <v>-272.2</v>
      </c>
      <c r="I6" s="38">
        <v>-268.93400000000003</v>
      </c>
      <c r="J6" s="7" t="s">
        <v>691</v>
      </c>
      <c r="K6" s="7">
        <v>1895</v>
      </c>
      <c r="L6" s="10"/>
      <c r="M6" s="10"/>
      <c r="N6" s="10"/>
      <c r="O6" s="10"/>
      <c r="P6" s="11">
        <f t="shared" si="0"/>
        <v>-1895</v>
      </c>
    </row>
    <row r="7" spans="1:16" ht="13.5" customHeight="1">
      <c r="A7" s="6" t="s">
        <v>690</v>
      </c>
      <c r="B7" s="7" t="s">
        <v>689</v>
      </c>
      <c r="C7" s="7">
        <v>3</v>
      </c>
      <c r="D7" s="8">
        <v>0.53</v>
      </c>
      <c r="E7" s="9">
        <v>0.18</v>
      </c>
      <c r="F7" s="58"/>
      <c r="G7" s="11" t="s">
        <v>757</v>
      </c>
      <c r="H7" s="38">
        <v>180.54</v>
      </c>
      <c r="I7" s="38">
        <v>1342</v>
      </c>
      <c r="J7" s="7" t="s">
        <v>688</v>
      </c>
      <c r="K7" s="7">
        <v>1817</v>
      </c>
      <c r="L7" s="10"/>
      <c r="M7" s="10"/>
      <c r="N7" s="10"/>
      <c r="O7" s="10"/>
      <c r="P7" s="11" t="e">
        <f t="shared" si="0"/>
        <v>#VALUE!</v>
      </c>
    </row>
    <row r="8" spans="1:16" ht="13.5" customHeight="1">
      <c r="A8" s="6" t="s">
        <v>687</v>
      </c>
      <c r="B8" s="7" t="s">
        <v>686</v>
      </c>
      <c r="C8" s="7">
        <v>4</v>
      </c>
      <c r="D8" s="8">
        <v>1.85</v>
      </c>
      <c r="E8" s="9">
        <v>5.5999999999999997E-6</v>
      </c>
      <c r="F8" s="58"/>
      <c r="G8" s="11" t="s">
        <v>758</v>
      </c>
      <c r="H8" s="38">
        <v>1287</v>
      </c>
      <c r="I8" s="38">
        <v>2472</v>
      </c>
      <c r="J8" s="7" t="s">
        <v>685</v>
      </c>
      <c r="K8" s="7">
        <v>1798</v>
      </c>
      <c r="L8" s="10"/>
      <c r="M8" s="10"/>
      <c r="N8" s="10"/>
      <c r="O8" s="10"/>
      <c r="P8" s="11">
        <f t="shared" si="0"/>
        <v>-1548</v>
      </c>
    </row>
    <row r="9" spans="1:16" ht="13.5" customHeight="1">
      <c r="A9" s="6" t="s">
        <v>684</v>
      </c>
      <c r="B9" s="7" t="s">
        <v>683</v>
      </c>
      <c r="C9" s="7">
        <v>5</v>
      </c>
      <c r="D9" s="8">
        <v>2.34</v>
      </c>
      <c r="E9" s="9">
        <v>4.4400000000000004</v>
      </c>
      <c r="F9" s="58"/>
      <c r="G9" s="11" t="s">
        <v>759</v>
      </c>
      <c r="H9" s="38">
        <v>2079</v>
      </c>
      <c r="I9" s="38">
        <v>4000</v>
      </c>
      <c r="J9" s="7" t="s">
        <v>663</v>
      </c>
      <c r="K9" s="7">
        <v>1808</v>
      </c>
      <c r="L9" s="10"/>
      <c r="M9" s="10"/>
      <c r="N9" s="10"/>
      <c r="O9" s="10"/>
      <c r="P9" s="11">
        <f t="shared" si="0"/>
        <v>-3703</v>
      </c>
    </row>
    <row r="10" spans="1:16" ht="13.5" customHeight="1">
      <c r="A10" s="6" t="s">
        <v>682</v>
      </c>
      <c r="B10" s="7" t="s">
        <v>681</v>
      </c>
      <c r="C10" s="7">
        <v>6</v>
      </c>
      <c r="D10" s="8">
        <v>2.2599999999999998</v>
      </c>
      <c r="E10" s="9">
        <v>28</v>
      </c>
      <c r="F10" s="58">
        <v>0.23</v>
      </c>
      <c r="G10" s="11" t="s">
        <v>760</v>
      </c>
      <c r="H10" s="38">
        <v>3825</v>
      </c>
      <c r="I10" s="38">
        <v>4827</v>
      </c>
      <c r="J10" s="7" t="s">
        <v>652</v>
      </c>
      <c r="K10" s="7"/>
      <c r="L10" s="10"/>
      <c r="M10" s="10"/>
      <c r="N10" s="10"/>
      <c r="O10" s="10"/>
      <c r="P10" s="11" t="str">
        <f t="shared" si="0"/>
        <v>Nav datu</v>
      </c>
    </row>
    <row r="11" spans="1:16" ht="13.5" customHeight="1">
      <c r="A11" s="6" t="s">
        <v>680</v>
      </c>
      <c r="B11" s="7" t="s">
        <v>679</v>
      </c>
      <c r="C11" s="7">
        <v>7</v>
      </c>
      <c r="D11" s="8">
        <v>1.2509999999999999</v>
      </c>
      <c r="E11" s="9">
        <v>50</v>
      </c>
      <c r="F11" s="58">
        <v>2.6000000000000002E-2</v>
      </c>
      <c r="G11" s="11" t="s">
        <v>761</v>
      </c>
      <c r="H11" s="38">
        <v>-209.86</v>
      </c>
      <c r="I11" s="38">
        <v>-195.8</v>
      </c>
      <c r="J11" s="7" t="s">
        <v>678</v>
      </c>
      <c r="K11" s="7">
        <v>1772</v>
      </c>
      <c r="L11" s="10"/>
      <c r="M11" s="10"/>
      <c r="N11" s="10"/>
      <c r="O11" s="10"/>
      <c r="P11" s="11">
        <f t="shared" si="0"/>
        <v>-3320</v>
      </c>
    </row>
    <row r="12" spans="1:16" ht="13.5" customHeight="1">
      <c r="A12" s="6" t="s">
        <v>677</v>
      </c>
      <c r="B12" s="7" t="s">
        <v>676</v>
      </c>
      <c r="C12" s="7">
        <v>8</v>
      </c>
      <c r="D12" s="8">
        <v>1.429</v>
      </c>
      <c r="E12" s="9">
        <v>857000</v>
      </c>
      <c r="F12" s="58">
        <v>0.61</v>
      </c>
      <c r="G12" s="11" t="s">
        <v>762</v>
      </c>
      <c r="H12" s="38">
        <v>-218.4</v>
      </c>
      <c r="I12" s="38">
        <v>-182.96199999999999</v>
      </c>
      <c r="J12" s="7" t="s">
        <v>675</v>
      </c>
      <c r="K12" s="7">
        <v>1774</v>
      </c>
      <c r="L12" s="10"/>
      <c r="M12" s="10"/>
      <c r="N12" s="10"/>
      <c r="O12" s="10"/>
      <c r="P12" s="11">
        <f t="shared" si="0"/>
        <v>-5477</v>
      </c>
    </row>
    <row r="13" spans="1:16" ht="13.5" customHeight="1">
      <c r="A13" s="6" t="s">
        <v>674</v>
      </c>
      <c r="B13" s="7" t="s">
        <v>673</v>
      </c>
      <c r="C13" s="7">
        <v>9</v>
      </c>
      <c r="D13" s="8">
        <v>1.696</v>
      </c>
      <c r="E13" s="9">
        <v>1.3</v>
      </c>
      <c r="F13" s="58">
        <v>3.3000000000000003E-5</v>
      </c>
      <c r="G13" s="11" t="s">
        <v>763</v>
      </c>
      <c r="H13" s="38">
        <v>-219.62</v>
      </c>
      <c r="I13" s="38">
        <v>-188.14</v>
      </c>
      <c r="J13" s="7" t="s">
        <v>672</v>
      </c>
      <c r="K13" s="7">
        <v>1886</v>
      </c>
      <c r="L13" s="10"/>
      <c r="M13" s="10"/>
      <c r="N13" s="10"/>
      <c r="O13" s="10"/>
      <c r="P13" s="11" t="e">
        <f t="shared" si="0"/>
        <v>#VALUE!</v>
      </c>
    </row>
    <row r="14" spans="1:16" ht="13.5" customHeight="1">
      <c r="A14" s="6" t="s">
        <v>671</v>
      </c>
      <c r="B14" s="7" t="s">
        <v>670</v>
      </c>
      <c r="C14" s="7">
        <v>10</v>
      </c>
      <c r="D14" s="8">
        <v>0.9</v>
      </c>
      <c r="E14" s="9">
        <v>1.2E-4</v>
      </c>
      <c r="F14" s="58"/>
      <c r="G14" s="11" t="s">
        <v>764</v>
      </c>
      <c r="H14" s="38">
        <v>-248.67</v>
      </c>
      <c r="I14" s="38">
        <v>-246.048</v>
      </c>
      <c r="J14" s="7" t="s">
        <v>669</v>
      </c>
      <c r="K14" s="7">
        <v>1898</v>
      </c>
      <c r="L14" s="10"/>
      <c r="M14" s="10"/>
      <c r="N14" s="10"/>
      <c r="O14" s="10"/>
      <c r="P14" s="11">
        <f t="shared" si="0"/>
        <v>-5218</v>
      </c>
    </row>
    <row r="15" spans="1:16" ht="13.5" customHeight="1">
      <c r="A15" s="6" t="s">
        <v>668</v>
      </c>
      <c r="B15" s="7" t="s">
        <v>667</v>
      </c>
      <c r="C15" s="7">
        <v>11</v>
      </c>
      <c r="D15" s="8">
        <v>0.97</v>
      </c>
      <c r="E15" s="9">
        <v>10800</v>
      </c>
      <c r="F15" s="58">
        <v>1.4E-3</v>
      </c>
      <c r="G15" s="11" t="s">
        <v>765</v>
      </c>
      <c r="H15" s="38">
        <v>97.81</v>
      </c>
      <c r="I15" s="38">
        <v>882.9</v>
      </c>
      <c r="J15" s="7" t="s">
        <v>666</v>
      </c>
      <c r="K15" s="7">
        <v>1807</v>
      </c>
      <c r="L15" s="10"/>
      <c r="M15" s="10"/>
      <c r="N15" s="10"/>
      <c r="O15" s="10"/>
      <c r="P15" s="11">
        <f t="shared" si="0"/>
        <v>-7284</v>
      </c>
    </row>
    <row r="16" spans="1:16" ht="13.5" customHeight="1">
      <c r="A16" s="6" t="s">
        <v>665</v>
      </c>
      <c r="B16" s="7" t="s">
        <v>664</v>
      </c>
      <c r="C16" s="7">
        <v>12</v>
      </c>
      <c r="D16" s="8">
        <v>1.74</v>
      </c>
      <c r="E16" s="9">
        <v>1290</v>
      </c>
      <c r="F16" s="58">
        <v>2.7E-4</v>
      </c>
      <c r="G16" s="11" t="s">
        <v>766</v>
      </c>
      <c r="H16" s="38">
        <v>648.79999999999995</v>
      </c>
      <c r="I16" s="38">
        <v>1090</v>
      </c>
      <c r="J16" s="7" t="s">
        <v>663</v>
      </c>
      <c r="K16" s="7">
        <v>1808</v>
      </c>
      <c r="L16" s="10"/>
      <c r="M16" s="10"/>
      <c r="N16" s="10"/>
      <c r="O16" s="10"/>
      <c r="P16" s="11" t="e">
        <f t="shared" si="0"/>
        <v>#VALUE!</v>
      </c>
    </row>
    <row r="17" spans="1:16" ht="13.5" customHeight="1">
      <c r="A17" s="6" t="s">
        <v>662</v>
      </c>
      <c r="B17" s="7" t="s">
        <v>661</v>
      </c>
      <c r="C17" s="7">
        <v>13</v>
      </c>
      <c r="D17" s="8">
        <v>2.7</v>
      </c>
      <c r="E17" s="9">
        <v>2E-3</v>
      </c>
      <c r="F17" s="58"/>
      <c r="G17" s="11" t="s">
        <v>767</v>
      </c>
      <c r="H17" s="38">
        <v>660.37</v>
      </c>
      <c r="I17" s="38">
        <v>2519</v>
      </c>
      <c r="J17" s="7" t="s">
        <v>660</v>
      </c>
      <c r="K17" s="7">
        <v>1825</v>
      </c>
      <c r="L17" s="10"/>
      <c r="M17" s="10"/>
      <c r="N17" s="10"/>
      <c r="O17" s="10"/>
      <c r="P17" s="11">
        <f t="shared" si="0"/>
        <v>-7043</v>
      </c>
    </row>
    <row r="18" spans="1:16" ht="13.5" customHeight="1">
      <c r="A18" s="6" t="s">
        <v>659</v>
      </c>
      <c r="B18" s="7" t="s">
        <v>658</v>
      </c>
      <c r="C18" s="7">
        <v>14</v>
      </c>
      <c r="D18" s="8">
        <v>2.33</v>
      </c>
      <c r="E18" s="9">
        <v>2.2000000000000002</v>
      </c>
      <c r="F18" s="58">
        <v>2.5999999999999998E-4</v>
      </c>
      <c r="G18" s="11" t="s">
        <v>768</v>
      </c>
      <c r="H18" s="38">
        <v>1410</v>
      </c>
      <c r="I18" s="38">
        <v>3265</v>
      </c>
      <c r="J18" s="7" t="s">
        <v>652</v>
      </c>
      <c r="K18" s="7">
        <v>1824</v>
      </c>
      <c r="L18" s="10"/>
      <c r="M18" s="10"/>
      <c r="N18" s="10"/>
      <c r="O18" s="10"/>
      <c r="P18" s="11">
        <f t="shared" si="0"/>
        <v>-9108</v>
      </c>
    </row>
    <row r="19" spans="1:16" ht="13.5" customHeight="1">
      <c r="A19" s="6" t="s">
        <v>657</v>
      </c>
      <c r="B19" s="7" t="s">
        <v>656</v>
      </c>
      <c r="C19" s="7">
        <v>15</v>
      </c>
      <c r="D19" s="8">
        <v>1.82</v>
      </c>
      <c r="E19" s="9">
        <v>0.06</v>
      </c>
      <c r="F19" s="58">
        <v>1.1000000000000001E-2</v>
      </c>
      <c r="G19" s="11" t="s">
        <v>769</v>
      </c>
      <c r="H19" s="38">
        <v>44.1</v>
      </c>
      <c r="I19" s="38">
        <v>277</v>
      </c>
      <c r="J19" s="7" t="s">
        <v>655</v>
      </c>
      <c r="K19" s="7">
        <v>1669</v>
      </c>
      <c r="L19" s="10"/>
      <c r="M19" s="10"/>
      <c r="N19" s="10"/>
      <c r="O19" s="10"/>
      <c r="P19" s="11" t="e">
        <f t="shared" si="0"/>
        <v>#VALUE!</v>
      </c>
    </row>
    <row r="20" spans="1:16" ht="13.5" customHeight="1">
      <c r="A20" s="6" t="s">
        <v>654</v>
      </c>
      <c r="B20" s="7" t="s">
        <v>653</v>
      </c>
      <c r="C20" s="7">
        <v>16</v>
      </c>
      <c r="D20" s="8">
        <v>2.0699999999999998</v>
      </c>
      <c r="E20" s="9">
        <v>905</v>
      </c>
      <c r="F20" s="58">
        <v>2E-3</v>
      </c>
      <c r="G20" s="11" t="s">
        <v>770</v>
      </c>
      <c r="H20" s="38">
        <v>115.21</v>
      </c>
      <c r="I20" s="38">
        <v>444.6</v>
      </c>
      <c r="J20" s="7" t="s">
        <v>652</v>
      </c>
      <c r="K20" s="7"/>
      <c r="L20" s="10"/>
      <c r="M20" s="10"/>
      <c r="N20" s="10"/>
      <c r="O20" s="10"/>
      <c r="P20" s="11" t="str">
        <f t="shared" si="0"/>
        <v>Nav datu</v>
      </c>
    </row>
    <row r="21" spans="1:16" ht="13.5" customHeight="1">
      <c r="A21" s="6" t="s">
        <v>651</v>
      </c>
      <c r="B21" s="7" t="s">
        <v>650</v>
      </c>
      <c r="C21" s="7">
        <v>17</v>
      </c>
      <c r="D21" s="8">
        <v>3.214</v>
      </c>
      <c r="E21" s="9">
        <v>19400</v>
      </c>
      <c r="F21" s="58">
        <v>1.1999999999999999E-3</v>
      </c>
      <c r="G21" s="11" t="s">
        <v>771</v>
      </c>
      <c r="H21" s="38">
        <v>-100.98</v>
      </c>
      <c r="I21" s="38">
        <v>-34.6</v>
      </c>
      <c r="J21" s="7" t="s">
        <v>626</v>
      </c>
      <c r="K21" s="7">
        <v>1774</v>
      </c>
      <c r="L21" s="10"/>
      <c r="M21" s="10"/>
      <c r="N21" s="10"/>
      <c r="O21" s="10"/>
      <c r="P21" s="11">
        <f t="shared" si="0"/>
        <v>-10882</v>
      </c>
    </row>
    <row r="22" spans="1:16" ht="13.5" customHeight="1">
      <c r="A22" s="6" t="s">
        <v>649</v>
      </c>
      <c r="B22" s="7" t="s">
        <v>648</v>
      </c>
      <c r="C22" s="7">
        <v>18</v>
      </c>
      <c r="D22" s="8">
        <v>1.784</v>
      </c>
      <c r="E22" s="9">
        <v>0.45</v>
      </c>
      <c r="F22" s="58"/>
      <c r="G22" s="11" t="s">
        <v>772</v>
      </c>
      <c r="H22" s="38">
        <v>-189.2</v>
      </c>
      <c r="I22" s="38">
        <v>-185.7</v>
      </c>
      <c r="J22" s="7" t="s">
        <v>647</v>
      </c>
      <c r="K22" s="7">
        <v>1894</v>
      </c>
      <c r="L22" s="10"/>
      <c r="M22" s="10"/>
      <c r="N22" s="10"/>
      <c r="O22" s="10"/>
      <c r="P22" s="11" t="e">
        <f t="shared" si="0"/>
        <v>#VALUE!</v>
      </c>
    </row>
    <row r="23" spans="1:16" ht="13.5" customHeight="1">
      <c r="A23" s="6" t="s">
        <v>646</v>
      </c>
      <c r="B23" s="7" t="s">
        <v>645</v>
      </c>
      <c r="C23" s="7">
        <v>19</v>
      </c>
      <c r="D23" s="8">
        <v>0.86</v>
      </c>
      <c r="E23" s="9">
        <v>399</v>
      </c>
      <c r="F23" s="58">
        <v>2E-3</v>
      </c>
      <c r="G23" s="11" t="s">
        <v>773</v>
      </c>
      <c r="H23" s="38">
        <v>63.25</v>
      </c>
      <c r="I23" s="38">
        <v>759.9</v>
      </c>
      <c r="J23" s="7" t="s">
        <v>644</v>
      </c>
      <c r="K23" s="7">
        <v>1807</v>
      </c>
      <c r="L23" s="10"/>
      <c r="M23" s="10"/>
      <c r="N23" s="10"/>
      <c r="O23" s="10"/>
      <c r="P23" s="11" t="e">
        <f t="shared" si="0"/>
        <v>#VALUE!</v>
      </c>
    </row>
    <row r="24" spans="1:16" ht="13.5" customHeight="1">
      <c r="A24" s="6" t="s">
        <v>643</v>
      </c>
      <c r="B24" s="7" t="s">
        <v>642</v>
      </c>
      <c r="C24" s="7">
        <v>20</v>
      </c>
      <c r="D24" s="8">
        <v>1.55</v>
      </c>
      <c r="E24" s="9">
        <v>412</v>
      </c>
      <c r="F24" s="58">
        <v>1.3999999999999999E-2</v>
      </c>
      <c r="G24" s="11" t="s">
        <v>774</v>
      </c>
      <c r="H24" s="38">
        <v>839</v>
      </c>
      <c r="I24" s="38">
        <v>1484</v>
      </c>
      <c r="J24" s="7" t="s">
        <v>641</v>
      </c>
      <c r="K24" s="7">
        <v>1808</v>
      </c>
      <c r="L24" s="10"/>
      <c r="M24" s="10"/>
      <c r="N24" s="10"/>
      <c r="O24" s="10"/>
      <c r="P24" s="11">
        <f t="shared" si="0"/>
        <v>-12690</v>
      </c>
    </row>
    <row r="25" spans="1:16" ht="13.5" customHeight="1">
      <c r="A25" s="6" t="s">
        <v>640</v>
      </c>
      <c r="B25" s="7" t="s">
        <v>639</v>
      </c>
      <c r="C25" s="7">
        <v>21</v>
      </c>
      <c r="D25" s="8">
        <v>2.99</v>
      </c>
      <c r="E25" s="9">
        <v>5.9999999999999997E-7</v>
      </c>
      <c r="F25" s="58"/>
      <c r="G25" s="11" t="s">
        <v>775</v>
      </c>
      <c r="H25" s="38">
        <v>1541</v>
      </c>
      <c r="I25" s="38">
        <v>2830</v>
      </c>
      <c r="J25" s="7" t="s">
        <v>638</v>
      </c>
      <c r="K25" s="7">
        <v>1879</v>
      </c>
      <c r="L25" s="10"/>
      <c r="M25" s="10"/>
      <c r="N25" s="10"/>
      <c r="O25" s="10"/>
      <c r="P25" s="11" t="e">
        <f t="shared" si="0"/>
        <v>#VALUE!</v>
      </c>
    </row>
    <row r="26" spans="1:16" ht="13.5" customHeight="1">
      <c r="A26" s="6" t="s">
        <v>637</v>
      </c>
      <c r="B26" s="7" t="s">
        <v>636</v>
      </c>
      <c r="C26" s="7">
        <v>22</v>
      </c>
      <c r="D26" s="8">
        <v>4.54</v>
      </c>
      <c r="E26" s="9">
        <v>1E-3</v>
      </c>
      <c r="F26" s="58"/>
      <c r="G26" s="11" t="s">
        <v>776</v>
      </c>
      <c r="H26" s="38">
        <v>1668</v>
      </c>
      <c r="I26" s="38">
        <v>3287</v>
      </c>
      <c r="J26" s="7" t="s">
        <v>635</v>
      </c>
      <c r="K26" s="7">
        <v>1791</v>
      </c>
      <c r="L26" s="10"/>
      <c r="M26" s="10"/>
      <c r="N26" s="10"/>
      <c r="O26" s="10"/>
      <c r="P26" s="11" t="e">
        <f t="shared" si="0"/>
        <v>#VALUE!</v>
      </c>
    </row>
    <row r="27" spans="1:16" ht="13.5" customHeight="1">
      <c r="A27" s="6" t="s">
        <v>634</v>
      </c>
      <c r="B27" s="7" t="s">
        <v>633</v>
      </c>
      <c r="C27" s="7">
        <v>23</v>
      </c>
      <c r="D27" s="8">
        <v>6.11</v>
      </c>
      <c r="E27" s="9">
        <v>2.5000000000000001E-3</v>
      </c>
      <c r="F27" s="58"/>
      <c r="G27" s="11" t="s">
        <v>777</v>
      </c>
      <c r="H27" s="38">
        <v>1890</v>
      </c>
      <c r="I27" s="38">
        <v>3407</v>
      </c>
      <c r="J27" s="7" t="s">
        <v>632</v>
      </c>
      <c r="K27" s="7">
        <v>1830</v>
      </c>
      <c r="L27" s="10"/>
      <c r="M27" s="10"/>
      <c r="N27" s="10"/>
      <c r="O27" s="10"/>
      <c r="P27" s="11">
        <f t="shared" si="0"/>
        <v>-14520</v>
      </c>
    </row>
    <row r="28" spans="1:16" ht="13.5" customHeight="1">
      <c r="A28" s="6" t="s">
        <v>631</v>
      </c>
      <c r="B28" s="7" t="s">
        <v>630</v>
      </c>
      <c r="C28" s="7">
        <v>24</v>
      </c>
      <c r="D28" s="8">
        <v>7.19</v>
      </c>
      <c r="E28" s="9">
        <v>2.9999999999999997E-4</v>
      </c>
      <c r="F28" s="58"/>
      <c r="G28" s="11" t="s">
        <v>778</v>
      </c>
      <c r="H28" s="38">
        <v>1857</v>
      </c>
      <c r="I28" s="38">
        <v>2672</v>
      </c>
      <c r="J28" s="7" t="s">
        <v>629</v>
      </c>
      <c r="K28" s="7">
        <v>1797</v>
      </c>
      <c r="L28" s="10"/>
      <c r="M28" s="10"/>
      <c r="N28" s="10"/>
      <c r="O28" s="10"/>
      <c r="P28" s="11" t="e">
        <f t="shared" si="0"/>
        <v>#VALUE!</v>
      </c>
    </row>
    <row r="29" spans="1:16" ht="13.5" customHeight="1">
      <c r="A29" s="6" t="s">
        <v>628</v>
      </c>
      <c r="B29" s="7" t="s">
        <v>627</v>
      </c>
      <c r="C29" s="7">
        <v>25</v>
      </c>
      <c r="D29" s="8">
        <v>7.44</v>
      </c>
      <c r="E29" s="9">
        <v>2.0000000000000001E-4</v>
      </c>
      <c r="F29" s="58"/>
      <c r="G29" s="11" t="s">
        <v>779</v>
      </c>
      <c r="H29" s="38">
        <v>1244</v>
      </c>
      <c r="I29" s="38">
        <v>2061</v>
      </c>
      <c r="J29" s="7" t="s">
        <v>626</v>
      </c>
      <c r="K29" s="7">
        <v>1774</v>
      </c>
      <c r="L29" s="10"/>
      <c r="M29" s="10"/>
      <c r="N29" s="10"/>
      <c r="O29" s="10"/>
      <c r="P29" s="11" t="e">
        <f t="shared" si="0"/>
        <v>#VALUE!</v>
      </c>
    </row>
    <row r="30" spans="1:16" ht="13.5" customHeight="1">
      <c r="A30" s="6" t="s">
        <v>625</v>
      </c>
      <c r="B30" s="7" t="s">
        <v>624</v>
      </c>
      <c r="C30" s="7">
        <v>26</v>
      </c>
      <c r="D30" s="8">
        <v>7.8739999999999997</v>
      </c>
      <c r="E30" s="9">
        <v>2E-3</v>
      </c>
      <c r="F30" s="58">
        <v>6.0000000000000002E-5</v>
      </c>
      <c r="G30" s="11" t="s">
        <v>780</v>
      </c>
      <c r="H30" s="38">
        <v>1535</v>
      </c>
      <c r="I30" s="38">
        <v>2861</v>
      </c>
      <c r="J30" s="7" t="s">
        <v>618</v>
      </c>
      <c r="K30" s="7"/>
      <c r="L30" s="10"/>
      <c r="M30" s="10"/>
      <c r="N30" s="10"/>
      <c r="O30" s="10"/>
      <c r="P30" s="11" t="str">
        <f t="shared" si="0"/>
        <v>Nav datu</v>
      </c>
    </row>
    <row r="31" spans="1:16" ht="13.5" customHeight="1">
      <c r="A31" s="6" t="s">
        <v>623</v>
      </c>
      <c r="B31" s="7" t="s">
        <v>622</v>
      </c>
      <c r="C31" s="7">
        <v>27</v>
      </c>
      <c r="D31" s="8">
        <v>8.9</v>
      </c>
      <c r="E31" s="9">
        <v>2.0000000000000002E-5</v>
      </c>
      <c r="F31" s="58"/>
      <c r="G31" s="11" t="s">
        <v>781</v>
      </c>
      <c r="H31" s="38">
        <v>1495</v>
      </c>
      <c r="I31" s="38">
        <v>2927</v>
      </c>
      <c r="J31" s="7" t="s">
        <v>621</v>
      </c>
      <c r="K31" s="7">
        <v>1739</v>
      </c>
      <c r="L31" s="10"/>
      <c r="M31" s="10"/>
      <c r="N31" s="10"/>
      <c r="O31" s="10"/>
      <c r="P31" s="11" t="e">
        <f t="shared" si="0"/>
        <v>#VALUE!</v>
      </c>
    </row>
    <row r="32" spans="1:16" ht="13.5" customHeight="1">
      <c r="A32" s="6" t="s">
        <v>620</v>
      </c>
      <c r="B32" s="7" t="s">
        <v>619</v>
      </c>
      <c r="C32" s="7">
        <v>28</v>
      </c>
      <c r="D32" s="8">
        <v>8.9</v>
      </c>
      <c r="E32" s="9">
        <v>5.6000000000000001E-14</v>
      </c>
      <c r="F32" s="58"/>
      <c r="G32" s="11" t="s">
        <v>782</v>
      </c>
      <c r="H32" s="38">
        <v>1453</v>
      </c>
      <c r="I32" s="38">
        <v>2913</v>
      </c>
      <c r="J32" s="7" t="s">
        <v>618</v>
      </c>
      <c r="K32" s="7">
        <v>1751</v>
      </c>
      <c r="L32" s="10"/>
      <c r="M32" s="10"/>
      <c r="N32" s="10"/>
      <c r="O32" s="10"/>
      <c r="P32" s="11" t="e">
        <f t="shared" si="0"/>
        <v>#VALUE!</v>
      </c>
    </row>
    <row r="33" spans="1:16" ht="13.5" customHeight="1">
      <c r="A33" s="6" t="s">
        <v>617</v>
      </c>
      <c r="B33" s="7" t="s">
        <v>616</v>
      </c>
      <c r="C33" s="7">
        <v>29</v>
      </c>
      <c r="D33" s="8">
        <v>8.9600000000000009</v>
      </c>
      <c r="E33" s="9">
        <v>2.5000000000000001E-14</v>
      </c>
      <c r="F33" s="58"/>
      <c r="G33" s="11" t="s">
        <v>783</v>
      </c>
      <c r="H33" s="38">
        <v>1083</v>
      </c>
      <c r="I33" s="38">
        <v>2567</v>
      </c>
      <c r="J33" s="7" t="s">
        <v>615</v>
      </c>
      <c r="K33" s="7"/>
      <c r="L33" s="10"/>
      <c r="M33" s="10"/>
      <c r="N33" s="10"/>
      <c r="O33" s="10"/>
      <c r="P33" s="11" t="str">
        <f t="shared" si="0"/>
        <v>Nav datu</v>
      </c>
    </row>
    <row r="34" spans="1:16" ht="13.5" customHeight="1">
      <c r="A34" s="6" t="s">
        <v>614</v>
      </c>
      <c r="B34" s="7" t="s">
        <v>613</v>
      </c>
      <c r="C34" s="7">
        <v>30</v>
      </c>
      <c r="D34" s="8">
        <v>7.13</v>
      </c>
      <c r="E34" s="9">
        <v>4.8999999999999998E-3</v>
      </c>
      <c r="F34" s="58">
        <v>3.3000000000000003E-5</v>
      </c>
      <c r="G34" s="11" t="s">
        <v>784</v>
      </c>
      <c r="H34" s="38">
        <v>419.58</v>
      </c>
      <c r="I34" s="38">
        <v>907</v>
      </c>
      <c r="J34" s="7" t="s">
        <v>612</v>
      </c>
      <c r="K34" s="7"/>
      <c r="L34" s="10"/>
      <c r="M34" s="10"/>
      <c r="N34" s="10"/>
      <c r="O34" s="10"/>
      <c r="P34" s="11" t="str">
        <f t="shared" si="0"/>
        <v>Nav datu</v>
      </c>
    </row>
    <row r="35" spans="1:16" ht="13.5" customHeight="1">
      <c r="A35" s="6" t="s">
        <v>611</v>
      </c>
      <c r="B35" s="7" t="s">
        <v>610</v>
      </c>
      <c r="C35" s="7">
        <v>31</v>
      </c>
      <c r="D35" s="8">
        <v>5.91</v>
      </c>
      <c r="E35" s="9">
        <v>3.0000000000000001E-5</v>
      </c>
      <c r="F35" s="58"/>
      <c r="G35" s="11" t="s">
        <v>785</v>
      </c>
      <c r="H35" s="38">
        <v>29.78</v>
      </c>
      <c r="I35" s="38">
        <v>2204</v>
      </c>
      <c r="J35" s="7" t="s">
        <v>609</v>
      </c>
      <c r="K35" s="7">
        <v>1875</v>
      </c>
      <c r="L35" s="10"/>
      <c r="M35" s="10"/>
      <c r="N35" s="10"/>
      <c r="O35" s="10"/>
      <c r="P35" s="11" t="e">
        <f t="shared" si="0"/>
        <v>#VALUE!</v>
      </c>
    </row>
    <row r="36" spans="1:16" ht="13.5" customHeight="1">
      <c r="A36" s="6" t="s">
        <v>608</v>
      </c>
      <c r="B36" s="7" t="s">
        <v>607</v>
      </c>
      <c r="C36" s="7">
        <v>32</v>
      </c>
      <c r="D36" s="8">
        <v>5.32</v>
      </c>
      <c r="E36" s="9">
        <v>5.0000000000000002E-5</v>
      </c>
      <c r="F36" s="58"/>
      <c r="G36" s="11" t="s">
        <v>786</v>
      </c>
      <c r="H36" s="38">
        <v>937.4</v>
      </c>
      <c r="I36" s="38">
        <v>2830</v>
      </c>
      <c r="J36" s="7" t="s">
        <v>601</v>
      </c>
      <c r="K36" s="7">
        <v>1886</v>
      </c>
      <c r="L36" s="10"/>
      <c r="M36" s="10"/>
      <c r="N36" s="10"/>
      <c r="O36" s="10"/>
      <c r="P36" s="11" t="e">
        <f t="shared" si="0"/>
        <v>#VALUE!</v>
      </c>
    </row>
    <row r="37" spans="1:16" ht="13.5" customHeight="1">
      <c r="A37" s="6" t="s">
        <v>606</v>
      </c>
      <c r="B37" s="7" t="s">
        <v>605</v>
      </c>
      <c r="C37" s="7">
        <v>33</v>
      </c>
      <c r="D37" s="8">
        <v>5.78</v>
      </c>
      <c r="E37" s="9">
        <v>3.7000000000000002E-3</v>
      </c>
      <c r="F37" s="58"/>
      <c r="G37" s="11" t="s">
        <v>787</v>
      </c>
      <c r="H37" s="38">
        <v>817</v>
      </c>
      <c r="I37" s="38">
        <v>613</v>
      </c>
      <c r="J37" s="7" t="s">
        <v>604</v>
      </c>
      <c r="K37" s="7"/>
      <c r="L37" s="10"/>
      <c r="M37" s="10"/>
      <c r="N37" s="10"/>
      <c r="O37" s="10"/>
      <c r="P37" s="11" t="str">
        <f t="shared" ref="P37:P68" si="1">IF(ISBLANK(K37),"Nav datu",P34-K37)</f>
        <v>Nav datu</v>
      </c>
    </row>
    <row r="38" spans="1:16" ht="13.5" customHeight="1">
      <c r="A38" s="6" t="s">
        <v>603</v>
      </c>
      <c r="B38" s="7" t="s">
        <v>602</v>
      </c>
      <c r="C38" s="7">
        <v>34</v>
      </c>
      <c r="D38" s="8">
        <v>4.79</v>
      </c>
      <c r="E38" s="9">
        <v>2.0000000000000001E-4</v>
      </c>
      <c r="F38" s="58"/>
      <c r="G38" s="11" t="s">
        <v>788</v>
      </c>
      <c r="H38" s="38">
        <v>217</v>
      </c>
      <c r="I38" s="38">
        <v>684.9</v>
      </c>
      <c r="J38" s="7" t="s">
        <v>601</v>
      </c>
      <c r="K38" s="7">
        <v>1818</v>
      </c>
      <c r="L38" s="10"/>
      <c r="M38" s="10"/>
      <c r="N38" s="10"/>
      <c r="O38" s="10"/>
      <c r="P38" s="11" t="e">
        <f t="shared" si="1"/>
        <v>#VALUE!</v>
      </c>
    </row>
    <row r="39" spans="1:16" ht="13.5" customHeight="1">
      <c r="A39" s="6" t="s">
        <v>600</v>
      </c>
      <c r="B39" s="7" t="s">
        <v>599</v>
      </c>
      <c r="C39" s="7">
        <v>35</v>
      </c>
      <c r="D39" s="8">
        <v>3.12</v>
      </c>
      <c r="E39" s="12">
        <v>67.3</v>
      </c>
      <c r="F39" s="58"/>
      <c r="G39" s="11" t="s">
        <v>789</v>
      </c>
      <c r="H39" s="38">
        <v>-7.2</v>
      </c>
      <c r="I39" s="38">
        <v>58.78</v>
      </c>
      <c r="J39" s="7" t="s">
        <v>598</v>
      </c>
      <c r="K39" s="7">
        <v>1826</v>
      </c>
      <c r="L39" s="10"/>
      <c r="M39" s="10"/>
      <c r="N39" s="10"/>
      <c r="O39" s="10"/>
      <c r="P39" s="11" t="e">
        <f t="shared" si="1"/>
        <v>#VALUE!</v>
      </c>
    </row>
    <row r="40" spans="1:16" ht="13.5" customHeight="1">
      <c r="A40" s="6" t="s">
        <v>597</v>
      </c>
      <c r="B40" s="7" t="s">
        <v>596</v>
      </c>
      <c r="C40" s="7">
        <v>36</v>
      </c>
      <c r="D40" s="8">
        <v>3.75</v>
      </c>
      <c r="E40" s="9">
        <v>2.1000000000000001E-4</v>
      </c>
      <c r="F40" s="58"/>
      <c r="G40" s="11" t="s">
        <v>790</v>
      </c>
      <c r="H40" s="38">
        <v>-156.6</v>
      </c>
      <c r="I40" s="38">
        <v>-152.30000000000001</v>
      </c>
      <c r="J40" s="7" t="s">
        <v>595</v>
      </c>
      <c r="K40" s="7">
        <v>1898</v>
      </c>
      <c r="L40" s="10"/>
      <c r="M40" s="10"/>
      <c r="N40" s="10"/>
      <c r="O40" s="10"/>
      <c r="P40" s="11" t="e">
        <f t="shared" si="1"/>
        <v>#VALUE!</v>
      </c>
    </row>
    <row r="41" spans="1:16" ht="13.5" customHeight="1">
      <c r="A41" s="6" t="s">
        <v>594</v>
      </c>
      <c r="B41" s="7" t="s">
        <v>593</v>
      </c>
      <c r="C41" s="7">
        <v>37</v>
      </c>
      <c r="D41" s="8">
        <v>1.532</v>
      </c>
      <c r="E41" s="9">
        <v>0.12</v>
      </c>
      <c r="F41" s="58"/>
      <c r="G41" s="11" t="s">
        <v>791</v>
      </c>
      <c r="H41" s="38">
        <v>38.89</v>
      </c>
      <c r="I41" s="38">
        <v>686</v>
      </c>
      <c r="J41" s="7" t="s">
        <v>592</v>
      </c>
      <c r="K41" s="7">
        <v>1861</v>
      </c>
      <c r="L41" s="10"/>
      <c r="M41" s="10"/>
      <c r="N41" s="10"/>
      <c r="O41" s="10"/>
      <c r="P41" s="11" t="e">
        <f t="shared" si="1"/>
        <v>#VALUE!</v>
      </c>
    </row>
    <row r="42" spans="1:16" ht="13.5" customHeight="1">
      <c r="A42" s="6" t="s">
        <v>591</v>
      </c>
      <c r="B42" s="7" t="s">
        <v>590</v>
      </c>
      <c r="C42" s="7">
        <v>38</v>
      </c>
      <c r="D42" s="8">
        <v>2.54</v>
      </c>
      <c r="E42" s="9">
        <v>7.2</v>
      </c>
      <c r="F42" s="58"/>
      <c r="G42" s="11" t="s">
        <v>792</v>
      </c>
      <c r="H42" s="38">
        <v>769</v>
      </c>
      <c r="I42" s="38">
        <v>1384</v>
      </c>
      <c r="J42" s="7" t="s">
        <v>587</v>
      </c>
      <c r="K42" s="7">
        <v>1790</v>
      </c>
      <c r="L42" s="10"/>
      <c r="M42" s="10"/>
      <c r="N42" s="10"/>
      <c r="O42" s="10"/>
      <c r="P42" s="11" t="e">
        <f t="shared" si="1"/>
        <v>#VALUE!</v>
      </c>
    </row>
    <row r="43" spans="1:16" ht="13.5" customHeight="1">
      <c r="A43" s="6" t="s">
        <v>589</v>
      </c>
      <c r="B43" s="7" t="s">
        <v>588</v>
      </c>
      <c r="C43" s="7">
        <v>39</v>
      </c>
      <c r="D43" s="8">
        <v>4.47</v>
      </c>
      <c r="E43" s="9">
        <v>1.2999999999999999E-5</v>
      </c>
      <c r="F43" s="58"/>
      <c r="G43" s="11" t="s">
        <v>793</v>
      </c>
      <c r="H43" s="38">
        <v>1522</v>
      </c>
      <c r="I43" s="38">
        <v>3338</v>
      </c>
      <c r="J43" s="7" t="s">
        <v>587</v>
      </c>
      <c r="K43" s="7">
        <v>1789</v>
      </c>
      <c r="L43" s="10"/>
      <c r="M43" s="10"/>
      <c r="N43" s="10"/>
      <c r="O43" s="10"/>
      <c r="P43" s="11" t="e">
        <f t="shared" si="1"/>
        <v>#VALUE!</v>
      </c>
    </row>
    <row r="44" spans="1:16" ht="13.5" customHeight="1">
      <c r="A44" s="6" t="s">
        <v>586</v>
      </c>
      <c r="B44" s="7" t="s">
        <v>585</v>
      </c>
      <c r="C44" s="7">
        <v>40</v>
      </c>
      <c r="D44" s="8">
        <v>6.51</v>
      </c>
      <c r="E44" s="9">
        <v>3.0000000000000001E-5</v>
      </c>
      <c r="F44" s="58"/>
      <c r="G44" s="11" t="s">
        <v>794</v>
      </c>
      <c r="H44" s="38">
        <v>1852</v>
      </c>
      <c r="I44" s="38">
        <v>4377</v>
      </c>
      <c r="J44" s="7" t="s">
        <v>584</v>
      </c>
      <c r="K44" s="7">
        <v>1789</v>
      </c>
      <c r="L44" s="10"/>
      <c r="M44" s="10"/>
      <c r="N44" s="10"/>
      <c r="O44" s="10"/>
      <c r="P44" s="11" t="e">
        <f t="shared" si="1"/>
        <v>#VALUE!</v>
      </c>
    </row>
    <row r="45" spans="1:16" ht="13.5" customHeight="1">
      <c r="A45" s="6" t="s">
        <v>583</v>
      </c>
      <c r="B45" s="7" t="s">
        <v>582</v>
      </c>
      <c r="C45" s="7">
        <v>41</v>
      </c>
      <c r="D45" s="8">
        <v>8.57</v>
      </c>
      <c r="E45" s="9">
        <v>1.0000000000000001E-5</v>
      </c>
      <c r="F45" s="58"/>
      <c r="G45" s="11" t="s">
        <v>795</v>
      </c>
      <c r="H45" s="38">
        <v>2468</v>
      </c>
      <c r="I45" s="38">
        <v>4742</v>
      </c>
      <c r="J45" s="7" t="s">
        <v>581</v>
      </c>
      <c r="K45" s="7">
        <v>1801</v>
      </c>
      <c r="L45" s="10"/>
      <c r="M45" s="10"/>
      <c r="N45" s="10"/>
      <c r="O45" s="10"/>
      <c r="P45" s="11" t="e">
        <f t="shared" si="1"/>
        <v>#VALUE!</v>
      </c>
    </row>
    <row r="46" spans="1:16" ht="13.5" customHeight="1">
      <c r="A46" s="6" t="s">
        <v>580</v>
      </c>
      <c r="B46" s="7" t="s">
        <v>579</v>
      </c>
      <c r="C46" s="7">
        <v>42</v>
      </c>
      <c r="D46" s="8">
        <v>10.220000000000001</v>
      </c>
      <c r="E46" s="9">
        <v>0.01</v>
      </c>
      <c r="F46" s="58"/>
      <c r="G46" s="11" t="s">
        <v>796</v>
      </c>
      <c r="H46" s="38">
        <v>2617</v>
      </c>
      <c r="I46" s="38">
        <v>4612</v>
      </c>
      <c r="J46" s="7" t="s">
        <v>578</v>
      </c>
      <c r="K46" s="7">
        <v>1778</v>
      </c>
      <c r="L46" s="10"/>
      <c r="M46" s="10"/>
      <c r="N46" s="10"/>
      <c r="O46" s="10"/>
      <c r="P46" s="11" t="e">
        <f t="shared" si="1"/>
        <v>#VALUE!</v>
      </c>
    </row>
    <row r="47" spans="1:16" ht="13.5" customHeight="1">
      <c r="A47" s="6" t="s">
        <v>577</v>
      </c>
      <c r="B47" s="7" t="s">
        <v>576</v>
      </c>
      <c r="C47" s="7">
        <v>43</v>
      </c>
      <c r="D47" s="8">
        <v>11.5</v>
      </c>
      <c r="E47" s="9"/>
      <c r="F47" s="58"/>
      <c r="G47" s="11" t="s">
        <v>797</v>
      </c>
      <c r="H47" s="38">
        <v>2172</v>
      </c>
      <c r="I47" s="38">
        <v>4877</v>
      </c>
      <c r="J47" s="7" t="s">
        <v>555</v>
      </c>
      <c r="K47" s="7">
        <v>1937</v>
      </c>
      <c r="L47" s="10"/>
      <c r="M47" s="10"/>
      <c r="N47" s="10"/>
      <c r="O47" s="10"/>
      <c r="P47" s="11" t="e">
        <f t="shared" si="1"/>
        <v>#VALUE!</v>
      </c>
    </row>
    <row r="48" spans="1:16" ht="13.5" customHeight="1">
      <c r="A48" s="6" t="s">
        <v>575</v>
      </c>
      <c r="B48" s="7" t="s">
        <v>574</v>
      </c>
      <c r="C48" s="7">
        <v>44</v>
      </c>
      <c r="D48" s="8">
        <v>12.37</v>
      </c>
      <c r="E48" s="9">
        <v>6.9999999999999997E-7</v>
      </c>
      <c r="F48" s="58"/>
      <c r="G48" s="11" t="s">
        <v>798</v>
      </c>
      <c r="H48" s="38">
        <v>2334</v>
      </c>
      <c r="I48" s="38">
        <v>4150</v>
      </c>
      <c r="J48" s="7" t="s">
        <v>573</v>
      </c>
      <c r="K48" s="7">
        <v>1844</v>
      </c>
      <c r="L48" s="10"/>
      <c r="M48" s="10"/>
      <c r="N48" s="10"/>
      <c r="O48" s="10"/>
      <c r="P48" s="11" t="e">
        <f t="shared" si="1"/>
        <v>#VALUE!</v>
      </c>
    </row>
    <row r="49" spans="1:16" ht="13.5" customHeight="1">
      <c r="A49" s="6" t="s">
        <v>572</v>
      </c>
      <c r="B49" s="7" t="s">
        <v>571</v>
      </c>
      <c r="C49" s="7">
        <v>45</v>
      </c>
      <c r="D49" s="8">
        <v>12.41</v>
      </c>
      <c r="E49" s="9"/>
      <c r="F49" s="58"/>
      <c r="G49" s="11" t="s">
        <v>799</v>
      </c>
      <c r="H49" s="38">
        <v>1966</v>
      </c>
      <c r="I49" s="38">
        <v>3695</v>
      </c>
      <c r="J49" s="7" t="s">
        <v>570</v>
      </c>
      <c r="K49" s="7">
        <v>1803</v>
      </c>
      <c r="L49" s="10"/>
      <c r="M49" s="10"/>
      <c r="N49" s="10"/>
      <c r="O49" s="10"/>
      <c r="P49" s="11" t="e">
        <f t="shared" si="1"/>
        <v>#VALUE!</v>
      </c>
    </row>
    <row r="50" spans="1:16" ht="13.5" customHeight="1">
      <c r="A50" s="6" t="s">
        <v>569</v>
      </c>
      <c r="B50" s="7" t="s">
        <v>568</v>
      </c>
      <c r="C50" s="7">
        <v>46</v>
      </c>
      <c r="D50" s="8">
        <v>12</v>
      </c>
      <c r="E50" s="9"/>
      <c r="F50" s="58"/>
      <c r="G50" s="11" t="s">
        <v>800</v>
      </c>
      <c r="H50" s="38">
        <v>1552</v>
      </c>
      <c r="I50" s="38">
        <v>2940</v>
      </c>
      <c r="J50" s="7" t="s">
        <v>544</v>
      </c>
      <c r="K50" s="7">
        <v>1803</v>
      </c>
      <c r="L50" s="10"/>
      <c r="M50" s="10"/>
      <c r="N50" s="10"/>
      <c r="O50" s="10"/>
      <c r="P50" s="11" t="e">
        <f t="shared" si="1"/>
        <v>#VALUE!</v>
      </c>
    </row>
    <row r="51" spans="1:16" ht="13.5" customHeight="1">
      <c r="A51" s="6" t="s">
        <v>567</v>
      </c>
      <c r="B51" s="7" t="s">
        <v>566</v>
      </c>
      <c r="C51" s="7">
        <v>47</v>
      </c>
      <c r="D51" s="8">
        <v>10.5</v>
      </c>
      <c r="E51" s="9">
        <v>4.0000000000000003E-5</v>
      </c>
      <c r="F51" s="58"/>
      <c r="G51" s="11" t="s">
        <v>801</v>
      </c>
      <c r="H51" s="38">
        <v>961.93</v>
      </c>
      <c r="I51" s="38">
        <v>2162</v>
      </c>
      <c r="J51" s="7" t="s">
        <v>565</v>
      </c>
      <c r="K51" s="7"/>
      <c r="L51" s="10"/>
      <c r="M51" s="10"/>
      <c r="N51" s="10"/>
      <c r="O51" s="10"/>
      <c r="P51" s="11" t="str">
        <f t="shared" si="1"/>
        <v>Nav datu</v>
      </c>
    </row>
    <row r="52" spans="1:16" ht="13.5" customHeight="1">
      <c r="A52" s="6" t="s">
        <v>564</v>
      </c>
      <c r="B52" s="7" t="s">
        <v>563</v>
      </c>
      <c r="C52" s="7">
        <v>48</v>
      </c>
      <c r="D52" s="8">
        <v>8.65</v>
      </c>
      <c r="E52" s="9">
        <v>1.1E-4</v>
      </c>
      <c r="F52" s="58"/>
      <c r="G52" s="11" t="s">
        <v>802</v>
      </c>
      <c r="H52" s="38">
        <v>320.89999999999998</v>
      </c>
      <c r="I52" s="38">
        <v>765</v>
      </c>
      <c r="J52" s="7" t="s">
        <v>522</v>
      </c>
      <c r="K52" s="7">
        <v>1817</v>
      </c>
      <c r="L52" s="10"/>
      <c r="M52" s="10"/>
      <c r="N52" s="10"/>
      <c r="O52" s="10"/>
      <c r="P52" s="11" t="e">
        <f t="shared" si="1"/>
        <v>#VALUE!</v>
      </c>
    </row>
    <row r="53" spans="1:16" ht="13.5" customHeight="1">
      <c r="A53" s="6" t="s">
        <v>562</v>
      </c>
      <c r="B53" s="7" t="s">
        <v>561</v>
      </c>
      <c r="C53" s="7">
        <v>49</v>
      </c>
      <c r="D53" s="8">
        <v>7.31</v>
      </c>
      <c r="E53" s="9">
        <v>2E-3</v>
      </c>
      <c r="F53" s="58"/>
      <c r="G53" s="11" t="s">
        <v>803</v>
      </c>
      <c r="H53" s="38">
        <v>156.61000000000001</v>
      </c>
      <c r="I53" s="38">
        <v>2080</v>
      </c>
      <c r="J53" s="7" t="s">
        <v>522</v>
      </c>
      <c r="K53" s="7">
        <v>1863</v>
      </c>
      <c r="L53" s="10"/>
      <c r="M53" s="10"/>
      <c r="N53" s="10"/>
      <c r="O53" s="10"/>
      <c r="P53" s="11" t="e">
        <f t="shared" si="1"/>
        <v>#VALUE!</v>
      </c>
    </row>
    <row r="54" spans="1:16" ht="13.5" customHeight="1">
      <c r="A54" s="6" t="s">
        <v>560</v>
      </c>
      <c r="B54" s="7" t="s">
        <v>559</v>
      </c>
      <c r="C54" s="7">
        <v>50</v>
      </c>
      <c r="D54" s="8">
        <v>7.31</v>
      </c>
      <c r="E54" s="9">
        <v>3.9999999999999998E-6</v>
      </c>
      <c r="F54" s="58"/>
      <c r="G54" s="11" t="s">
        <v>804</v>
      </c>
      <c r="H54" s="38">
        <v>231.97</v>
      </c>
      <c r="I54" s="38">
        <v>2602</v>
      </c>
      <c r="J54" s="7" t="s">
        <v>558</v>
      </c>
      <c r="K54" s="7"/>
      <c r="L54" s="10"/>
      <c r="M54" s="10"/>
      <c r="N54" s="10"/>
      <c r="O54" s="10"/>
      <c r="P54" s="11" t="str">
        <f t="shared" si="1"/>
        <v>Nav datu</v>
      </c>
    </row>
    <row r="55" spans="1:16" ht="13.5" customHeight="1">
      <c r="A55" s="6" t="s">
        <v>557</v>
      </c>
      <c r="B55" s="7" t="s">
        <v>556</v>
      </c>
      <c r="C55" s="7">
        <v>51</v>
      </c>
      <c r="D55" s="8">
        <v>6.69</v>
      </c>
      <c r="E55" s="9">
        <v>2.4000000000000001E-4</v>
      </c>
      <c r="F55" s="58"/>
      <c r="G55" s="11" t="s">
        <v>805</v>
      </c>
      <c r="H55" s="38">
        <v>630.74</v>
      </c>
      <c r="I55" s="38">
        <v>1587</v>
      </c>
      <c r="J55" s="7" t="s">
        <v>555</v>
      </c>
      <c r="K55" s="7"/>
      <c r="L55" s="10"/>
      <c r="M55" s="10"/>
      <c r="N55" s="10"/>
      <c r="O55" s="10"/>
      <c r="P55" s="11" t="str">
        <f t="shared" si="1"/>
        <v>Nav datu</v>
      </c>
    </row>
    <row r="56" spans="1:16" ht="13.5" customHeight="1">
      <c r="A56" s="6" t="s">
        <v>554</v>
      </c>
      <c r="B56" s="7" t="s">
        <v>553</v>
      </c>
      <c r="C56" s="7">
        <v>52</v>
      </c>
      <c r="D56" s="8">
        <v>6.24</v>
      </c>
      <c r="E56" s="9"/>
      <c r="F56" s="58"/>
      <c r="G56" s="11" t="s">
        <v>806</v>
      </c>
      <c r="H56" s="38">
        <v>449.5</v>
      </c>
      <c r="I56" s="38">
        <v>989.9</v>
      </c>
      <c r="J56" s="7" t="s">
        <v>527</v>
      </c>
      <c r="K56" s="7">
        <v>1782</v>
      </c>
      <c r="L56" s="10"/>
      <c r="M56" s="10"/>
      <c r="N56" s="10"/>
      <c r="O56" s="10"/>
      <c r="P56" s="11" t="e">
        <f t="shared" si="1"/>
        <v>#VALUE!</v>
      </c>
    </row>
    <row r="57" spans="1:16" ht="13.5" customHeight="1">
      <c r="A57" s="6" t="s">
        <v>552</v>
      </c>
      <c r="B57" s="7" t="s">
        <v>551</v>
      </c>
      <c r="C57" s="7">
        <v>53</v>
      </c>
      <c r="D57" s="8">
        <v>4.93</v>
      </c>
      <c r="E57" s="9">
        <v>0.06</v>
      </c>
      <c r="F57" s="58"/>
      <c r="G57" s="11" t="s">
        <v>807</v>
      </c>
      <c r="H57" s="38">
        <v>113.5</v>
      </c>
      <c r="I57" s="38">
        <v>184.35</v>
      </c>
      <c r="J57" s="7" t="s">
        <v>550</v>
      </c>
      <c r="K57" s="7">
        <v>1811</v>
      </c>
      <c r="L57" s="10"/>
      <c r="M57" s="10"/>
      <c r="N57" s="10"/>
      <c r="O57" s="10"/>
      <c r="P57" s="11" t="e">
        <f t="shared" si="1"/>
        <v>#VALUE!</v>
      </c>
    </row>
    <row r="58" spans="1:16" ht="13.5" customHeight="1">
      <c r="A58" s="6" t="s">
        <v>549</v>
      </c>
      <c r="B58" s="7" t="s">
        <v>548</v>
      </c>
      <c r="C58" s="7">
        <v>54</v>
      </c>
      <c r="D58" s="13">
        <v>5.9</v>
      </c>
      <c r="E58" s="9">
        <v>5.0000000000000002E-5</v>
      </c>
      <c r="F58" s="58"/>
      <c r="G58" s="11" t="s">
        <v>808</v>
      </c>
      <c r="H58" s="38">
        <v>-111.9</v>
      </c>
      <c r="I58" s="38">
        <v>-107.1</v>
      </c>
      <c r="J58" s="7" t="s">
        <v>547</v>
      </c>
      <c r="K58" s="7">
        <v>1898</v>
      </c>
      <c r="L58" s="10"/>
      <c r="M58" s="10"/>
      <c r="N58" s="10"/>
      <c r="O58" s="10"/>
      <c r="P58" s="11" t="e">
        <f t="shared" si="1"/>
        <v>#VALUE!</v>
      </c>
    </row>
    <row r="59" spans="1:16" ht="13.5" customHeight="1">
      <c r="A59" s="6" t="s">
        <v>546</v>
      </c>
      <c r="B59" s="7" t="s">
        <v>545</v>
      </c>
      <c r="C59" s="7">
        <v>55</v>
      </c>
      <c r="D59" s="8">
        <v>1.87</v>
      </c>
      <c r="E59" s="9">
        <v>2.9999999999999997E-4</v>
      </c>
      <c r="F59" s="58"/>
      <c r="G59" s="11" t="s">
        <v>809</v>
      </c>
      <c r="H59" s="38">
        <v>28.4</v>
      </c>
      <c r="I59" s="38">
        <v>669.3</v>
      </c>
      <c r="J59" s="7" t="s">
        <v>544</v>
      </c>
      <c r="K59" s="7">
        <v>1860</v>
      </c>
      <c r="L59" s="10"/>
      <c r="M59" s="10"/>
      <c r="N59" s="10"/>
      <c r="O59" s="10"/>
      <c r="P59" s="11" t="e">
        <f t="shared" si="1"/>
        <v>#VALUE!</v>
      </c>
    </row>
    <row r="60" spans="1:16" ht="13.5" customHeight="1">
      <c r="A60" s="6" t="s">
        <v>543</v>
      </c>
      <c r="B60" s="7" t="s">
        <v>542</v>
      </c>
      <c r="C60" s="7">
        <v>56</v>
      </c>
      <c r="D60" s="8">
        <v>3.59</v>
      </c>
      <c r="E60" s="9">
        <v>1.2999999999999999E-2</v>
      </c>
      <c r="F60" s="58"/>
      <c r="G60" s="11" t="s">
        <v>810</v>
      </c>
      <c r="H60" s="38">
        <v>725</v>
      </c>
      <c r="I60" s="38">
        <v>1897</v>
      </c>
      <c r="J60" s="7" t="s">
        <v>541</v>
      </c>
      <c r="K60" s="7">
        <v>1808</v>
      </c>
      <c r="L60" s="10"/>
      <c r="M60" s="10"/>
      <c r="N60" s="10"/>
      <c r="O60" s="10"/>
      <c r="P60" s="11" t="e">
        <f t="shared" si="1"/>
        <v>#VALUE!</v>
      </c>
    </row>
    <row r="61" spans="1:16" ht="13.5" customHeight="1">
      <c r="A61" s="6" t="s">
        <v>540</v>
      </c>
      <c r="B61" s="7" t="s">
        <v>539</v>
      </c>
      <c r="C61" s="7">
        <v>57</v>
      </c>
      <c r="D61" s="8">
        <v>6.15</v>
      </c>
      <c r="E61" s="9">
        <v>3.4000000000000001E-6</v>
      </c>
      <c r="F61" s="58"/>
      <c r="G61" s="11" t="s">
        <v>811</v>
      </c>
      <c r="H61" s="38">
        <v>918</v>
      </c>
      <c r="I61" s="38">
        <v>3464</v>
      </c>
      <c r="J61" s="7" t="s">
        <v>532</v>
      </c>
      <c r="K61" s="7">
        <v>1839</v>
      </c>
      <c r="L61" s="10"/>
      <c r="M61" s="10"/>
      <c r="N61" s="10"/>
      <c r="O61" s="10"/>
      <c r="P61" s="11" t="e">
        <f t="shared" si="1"/>
        <v>#VALUE!</v>
      </c>
    </row>
    <row r="62" spans="1:16" ht="13.5" customHeight="1">
      <c r="A62" s="6" t="s">
        <v>538</v>
      </c>
      <c r="B62" s="7" t="s">
        <v>537</v>
      </c>
      <c r="C62" s="7">
        <v>58</v>
      </c>
      <c r="D62" s="8">
        <v>6.77</v>
      </c>
      <c r="E62" s="9">
        <v>1.1999999999999999E-6</v>
      </c>
      <c r="F62" s="58"/>
      <c r="G62" s="11" t="s">
        <v>812</v>
      </c>
      <c r="H62" s="38">
        <v>798</v>
      </c>
      <c r="I62" s="38">
        <v>3433</v>
      </c>
      <c r="J62" s="7" t="s">
        <v>532</v>
      </c>
      <c r="K62" s="7">
        <v>1803</v>
      </c>
      <c r="L62" s="10"/>
      <c r="M62" s="10"/>
      <c r="N62" s="10"/>
      <c r="O62" s="10"/>
      <c r="P62" s="11" t="e">
        <f t="shared" si="1"/>
        <v>#VALUE!</v>
      </c>
    </row>
    <row r="63" spans="1:16" ht="13.5" customHeight="1">
      <c r="A63" s="6" t="s">
        <v>536</v>
      </c>
      <c r="B63" s="7" t="s">
        <v>535</v>
      </c>
      <c r="C63" s="7">
        <v>59</v>
      </c>
      <c r="D63" s="8">
        <v>6.77</v>
      </c>
      <c r="E63" s="9">
        <v>6.4000000000000001E-7</v>
      </c>
      <c r="F63" s="58"/>
      <c r="G63" s="11" t="s">
        <v>813</v>
      </c>
      <c r="H63" s="38">
        <v>931</v>
      </c>
      <c r="I63" s="38">
        <v>3520</v>
      </c>
      <c r="J63" s="7" t="s">
        <v>532</v>
      </c>
      <c r="K63" s="7">
        <v>1885</v>
      </c>
      <c r="L63" s="10"/>
      <c r="M63" s="10"/>
      <c r="N63" s="10"/>
      <c r="O63" s="10"/>
      <c r="P63" s="11" t="e">
        <f t="shared" si="1"/>
        <v>#VALUE!</v>
      </c>
    </row>
    <row r="64" spans="1:16" ht="13.5" customHeight="1">
      <c r="A64" s="6" t="s">
        <v>534</v>
      </c>
      <c r="B64" s="7" t="s">
        <v>533</v>
      </c>
      <c r="C64" s="7">
        <v>60</v>
      </c>
      <c r="D64" s="8">
        <v>7.01</v>
      </c>
      <c r="E64" s="9">
        <v>2.7999999999999999E-6</v>
      </c>
      <c r="F64" s="58"/>
      <c r="G64" s="11" t="s">
        <v>814</v>
      </c>
      <c r="H64" s="38">
        <v>1021</v>
      </c>
      <c r="I64" s="38">
        <v>3074</v>
      </c>
      <c r="J64" s="7" t="s">
        <v>532</v>
      </c>
      <c r="K64" s="7">
        <v>1925</v>
      </c>
      <c r="L64" s="10"/>
      <c r="M64" s="10"/>
      <c r="N64" s="10"/>
      <c r="O64" s="10"/>
      <c r="P64" s="11" t="e">
        <f t="shared" si="1"/>
        <v>#VALUE!</v>
      </c>
    </row>
    <row r="65" spans="1:16" ht="13.5" customHeight="1">
      <c r="A65" s="6" t="s">
        <v>531</v>
      </c>
      <c r="B65" s="7" t="s">
        <v>530</v>
      </c>
      <c r="C65" s="7">
        <v>61</v>
      </c>
      <c r="D65" s="8">
        <v>7.22</v>
      </c>
      <c r="E65" s="9"/>
      <c r="F65" s="58"/>
      <c r="G65" s="11" t="s">
        <v>815</v>
      </c>
      <c r="H65" s="38">
        <v>1042</v>
      </c>
      <c r="I65" s="38">
        <v>3000</v>
      </c>
      <c r="J65" s="7" t="s">
        <v>519</v>
      </c>
      <c r="K65" s="7">
        <v>1945</v>
      </c>
      <c r="L65" s="10"/>
      <c r="M65" s="10"/>
      <c r="N65" s="10"/>
      <c r="O65" s="10"/>
      <c r="P65" s="11" t="e">
        <f t="shared" si="1"/>
        <v>#VALUE!</v>
      </c>
    </row>
    <row r="66" spans="1:16" ht="13.5" customHeight="1">
      <c r="A66" s="6" t="s">
        <v>529</v>
      </c>
      <c r="B66" s="7" t="s">
        <v>528</v>
      </c>
      <c r="C66" s="7">
        <v>62</v>
      </c>
      <c r="D66" s="8">
        <v>2.75</v>
      </c>
      <c r="E66" s="9">
        <v>4.4999999999999998E-7</v>
      </c>
      <c r="F66" s="58"/>
      <c r="G66" s="11" t="s">
        <v>816</v>
      </c>
      <c r="H66" s="38">
        <v>1074</v>
      </c>
      <c r="I66" s="38">
        <v>1794</v>
      </c>
      <c r="J66" s="7" t="s">
        <v>527</v>
      </c>
      <c r="K66" s="7">
        <v>1879</v>
      </c>
      <c r="L66" s="10"/>
      <c r="M66" s="10"/>
      <c r="N66" s="10"/>
      <c r="O66" s="10"/>
      <c r="P66" s="11" t="e">
        <f t="shared" si="1"/>
        <v>#VALUE!</v>
      </c>
    </row>
    <row r="67" spans="1:16" ht="13.5" customHeight="1">
      <c r="A67" s="6" t="s">
        <v>526</v>
      </c>
      <c r="B67" s="7" t="s">
        <v>525</v>
      </c>
      <c r="C67" s="7">
        <v>63</v>
      </c>
      <c r="D67" s="8">
        <v>5.24</v>
      </c>
      <c r="E67" s="9">
        <v>1.3E-7</v>
      </c>
      <c r="F67" s="58"/>
      <c r="G67" s="11" t="s">
        <v>817</v>
      </c>
      <c r="H67" s="38">
        <v>822</v>
      </c>
      <c r="I67" s="38">
        <v>1527</v>
      </c>
      <c r="J67" s="7" t="s">
        <v>519</v>
      </c>
      <c r="K67" s="7">
        <v>1901</v>
      </c>
      <c r="L67" s="10"/>
      <c r="M67" s="10"/>
      <c r="N67" s="10"/>
      <c r="O67" s="10"/>
      <c r="P67" s="11" t="e">
        <f t="shared" si="1"/>
        <v>#VALUE!</v>
      </c>
    </row>
    <row r="68" spans="1:16" ht="13.5" customHeight="1">
      <c r="A68" s="6" t="s">
        <v>524</v>
      </c>
      <c r="B68" s="7" t="s">
        <v>523</v>
      </c>
      <c r="C68" s="7">
        <v>64</v>
      </c>
      <c r="D68" s="8">
        <v>7.9</v>
      </c>
      <c r="E68" s="9">
        <v>6.9999999999999997E-7</v>
      </c>
      <c r="F68" s="58"/>
      <c r="G68" s="11" t="s">
        <v>818</v>
      </c>
      <c r="H68" s="38">
        <v>1313</v>
      </c>
      <c r="I68" s="38">
        <v>3273</v>
      </c>
      <c r="J68" s="7" t="s">
        <v>522</v>
      </c>
      <c r="K68" s="7">
        <v>1880</v>
      </c>
      <c r="L68" s="10"/>
      <c r="M68" s="10"/>
      <c r="N68" s="10"/>
      <c r="O68" s="10"/>
      <c r="P68" s="11" t="e">
        <f t="shared" si="1"/>
        <v>#VALUE!</v>
      </c>
    </row>
    <row r="69" spans="1:16" ht="13.5" customHeight="1">
      <c r="A69" s="6" t="s">
        <v>521</v>
      </c>
      <c r="B69" s="7" t="s">
        <v>520</v>
      </c>
      <c r="C69" s="7">
        <v>65</v>
      </c>
      <c r="D69" s="8">
        <v>8.23</v>
      </c>
      <c r="E69" s="9">
        <v>1.4000000000000001E-7</v>
      </c>
      <c r="F69" s="58"/>
      <c r="G69" s="11" t="s">
        <v>819</v>
      </c>
      <c r="H69" s="38">
        <v>1356</v>
      </c>
      <c r="I69" s="38">
        <v>3230</v>
      </c>
      <c r="J69" s="7" t="s">
        <v>519</v>
      </c>
      <c r="K69" s="7">
        <v>1843</v>
      </c>
      <c r="L69" s="10"/>
      <c r="M69" s="10"/>
      <c r="N69" s="10"/>
      <c r="O69" s="10"/>
      <c r="P69" s="11" t="e">
        <f t="shared" ref="P69:P100" si="2">IF(ISBLANK(K69),"Nav datu",P66-K69)</f>
        <v>#VALUE!</v>
      </c>
    </row>
    <row r="70" spans="1:16" ht="13.5" customHeight="1">
      <c r="A70" s="6" t="s">
        <v>518</v>
      </c>
      <c r="B70" s="7" t="s">
        <v>517</v>
      </c>
      <c r="C70" s="7">
        <v>66</v>
      </c>
      <c r="D70" s="8">
        <v>8.5500000000000007</v>
      </c>
      <c r="E70" s="9">
        <v>9.0999999999999997E-7</v>
      </c>
      <c r="F70" s="58"/>
      <c r="G70" s="11" t="s">
        <v>820</v>
      </c>
      <c r="H70" s="38">
        <v>1412</v>
      </c>
      <c r="I70" s="38">
        <v>2567</v>
      </c>
      <c r="J70" s="7" t="s">
        <v>512</v>
      </c>
      <c r="K70" s="7">
        <v>1886</v>
      </c>
      <c r="L70" s="10"/>
      <c r="M70" s="10"/>
      <c r="N70" s="10"/>
      <c r="O70" s="10"/>
      <c r="P70" s="11" t="e">
        <f t="shared" si="2"/>
        <v>#VALUE!</v>
      </c>
    </row>
    <row r="71" spans="1:16" ht="13.5" customHeight="1">
      <c r="A71" s="6" t="s">
        <v>516</v>
      </c>
      <c r="B71" s="7" t="s">
        <v>515</v>
      </c>
      <c r="C71" s="7">
        <v>67</v>
      </c>
      <c r="D71" s="8">
        <v>8.8000000000000007</v>
      </c>
      <c r="E71" s="9">
        <v>2.2000000000000001E-7</v>
      </c>
      <c r="F71" s="58"/>
      <c r="G71" s="11" t="s">
        <v>821</v>
      </c>
      <c r="H71" s="38">
        <v>1474</v>
      </c>
      <c r="I71" s="38">
        <v>2700</v>
      </c>
      <c r="J71" s="7" t="s">
        <v>509</v>
      </c>
      <c r="K71" s="7">
        <v>1878</v>
      </c>
      <c r="L71" s="10"/>
      <c r="M71" s="10"/>
      <c r="N71" s="10"/>
      <c r="O71" s="10"/>
      <c r="P71" s="11" t="e">
        <f t="shared" si="2"/>
        <v>#VALUE!</v>
      </c>
    </row>
    <row r="72" spans="1:16" ht="13.5" customHeight="1">
      <c r="A72" s="6" t="s">
        <v>514</v>
      </c>
      <c r="B72" s="7" t="s">
        <v>513</v>
      </c>
      <c r="C72" s="7">
        <v>68</v>
      </c>
      <c r="D72" s="8">
        <v>9.07</v>
      </c>
      <c r="E72" s="9">
        <v>8.7000000000000003E-7</v>
      </c>
      <c r="F72" s="58"/>
      <c r="G72" s="11" t="s">
        <v>822</v>
      </c>
      <c r="H72" s="38">
        <v>1529</v>
      </c>
      <c r="I72" s="38">
        <v>2868</v>
      </c>
      <c r="J72" s="7" t="s">
        <v>512</v>
      </c>
      <c r="K72" s="7">
        <v>1843</v>
      </c>
      <c r="L72" s="10"/>
      <c r="M72" s="10"/>
      <c r="N72" s="10"/>
      <c r="O72" s="10"/>
      <c r="P72" s="11" t="e">
        <f t="shared" si="2"/>
        <v>#VALUE!</v>
      </c>
    </row>
    <row r="73" spans="1:16" ht="13.5" customHeight="1">
      <c r="A73" s="6" t="s">
        <v>511</v>
      </c>
      <c r="B73" s="7" t="s">
        <v>510</v>
      </c>
      <c r="C73" s="7">
        <v>69</v>
      </c>
      <c r="D73" s="8">
        <v>9.32</v>
      </c>
      <c r="E73" s="9">
        <v>1.6999999999999999E-7</v>
      </c>
      <c r="F73" s="58"/>
      <c r="G73" s="11" t="s">
        <v>823</v>
      </c>
      <c r="H73" s="38">
        <v>1545</v>
      </c>
      <c r="I73" s="38">
        <v>1950</v>
      </c>
      <c r="J73" s="7" t="s">
        <v>509</v>
      </c>
      <c r="K73" s="7">
        <v>1879</v>
      </c>
      <c r="L73" s="10"/>
      <c r="M73" s="10"/>
      <c r="N73" s="10"/>
      <c r="O73" s="10"/>
      <c r="P73" s="11" t="e">
        <f t="shared" si="2"/>
        <v>#VALUE!</v>
      </c>
    </row>
    <row r="74" spans="1:16" ht="13.5" customHeight="1">
      <c r="A74" s="6" t="s">
        <v>508</v>
      </c>
      <c r="B74" s="7" t="s">
        <v>507</v>
      </c>
      <c r="C74" s="7">
        <v>70</v>
      </c>
      <c r="D74" s="8">
        <v>6.97</v>
      </c>
      <c r="E74" s="9">
        <v>8.1999999999999998E-7</v>
      </c>
      <c r="F74" s="58"/>
      <c r="G74" s="11" t="s">
        <v>824</v>
      </c>
      <c r="H74" s="38">
        <v>819</v>
      </c>
      <c r="I74" s="38">
        <v>1196</v>
      </c>
      <c r="J74" s="7" t="s">
        <v>504</v>
      </c>
      <c r="K74" s="7">
        <v>1878</v>
      </c>
      <c r="L74" s="10"/>
      <c r="M74" s="10"/>
      <c r="N74" s="10"/>
      <c r="O74" s="10"/>
      <c r="P74" s="11" t="e">
        <f t="shared" si="2"/>
        <v>#VALUE!</v>
      </c>
    </row>
    <row r="75" spans="1:16" ht="13.5" customHeight="1">
      <c r="A75" s="6" t="s">
        <v>506</v>
      </c>
      <c r="B75" s="7" t="s">
        <v>505</v>
      </c>
      <c r="C75" s="7">
        <v>71</v>
      </c>
      <c r="D75" s="8">
        <v>9.84</v>
      </c>
      <c r="E75" s="9">
        <v>1.4999999999999999E-7</v>
      </c>
      <c r="F75" s="58"/>
      <c r="G75" s="11" t="s">
        <v>825</v>
      </c>
      <c r="H75" s="38">
        <v>1663</v>
      </c>
      <c r="I75" s="38">
        <v>3402</v>
      </c>
      <c r="J75" s="7" t="s">
        <v>504</v>
      </c>
      <c r="K75" s="7">
        <v>1907</v>
      </c>
      <c r="L75" s="10"/>
      <c r="M75" s="10"/>
      <c r="N75" s="10"/>
      <c r="O75" s="10"/>
      <c r="P75" s="11" t="e">
        <f t="shared" si="2"/>
        <v>#VALUE!</v>
      </c>
    </row>
    <row r="76" spans="1:16" ht="13.5" customHeight="1">
      <c r="A76" s="6" t="s">
        <v>503</v>
      </c>
      <c r="B76" s="7" t="s">
        <v>502</v>
      </c>
      <c r="C76" s="7">
        <v>72</v>
      </c>
      <c r="D76" s="8">
        <v>13.31</v>
      </c>
      <c r="E76" s="9">
        <v>6.9999999999999999E-6</v>
      </c>
      <c r="F76" s="58"/>
      <c r="G76" s="11" t="s">
        <v>826</v>
      </c>
      <c r="H76" s="38">
        <v>2227</v>
      </c>
      <c r="I76" s="38">
        <v>4602</v>
      </c>
      <c r="J76" s="7" t="s">
        <v>499</v>
      </c>
      <c r="K76" s="7">
        <v>1923</v>
      </c>
      <c r="L76" s="10"/>
      <c r="M76" s="10"/>
      <c r="N76" s="10"/>
      <c r="O76" s="10"/>
      <c r="P76" s="11" t="e">
        <f t="shared" si="2"/>
        <v>#VALUE!</v>
      </c>
    </row>
    <row r="77" spans="1:16" ht="13.5" customHeight="1">
      <c r="A77" s="6" t="s">
        <v>501</v>
      </c>
      <c r="B77" s="7" t="s">
        <v>500</v>
      </c>
      <c r="C77" s="7">
        <v>73</v>
      </c>
      <c r="D77" s="8">
        <v>16.649999999999999</v>
      </c>
      <c r="E77" s="9">
        <v>1.9999999999999999E-6</v>
      </c>
      <c r="F77" s="58"/>
      <c r="G77" s="11" t="s">
        <v>827</v>
      </c>
      <c r="H77" s="38">
        <v>2996</v>
      </c>
      <c r="I77" s="38">
        <v>5425</v>
      </c>
      <c r="J77" s="7" t="s">
        <v>499</v>
      </c>
      <c r="K77" s="7">
        <v>1802</v>
      </c>
      <c r="L77" s="10"/>
      <c r="M77" s="10"/>
      <c r="N77" s="10"/>
      <c r="O77" s="10"/>
      <c r="P77" s="11" t="e">
        <f t="shared" si="2"/>
        <v>#VALUE!</v>
      </c>
    </row>
    <row r="78" spans="1:16" ht="13.5" customHeight="1">
      <c r="A78" s="6" t="s">
        <v>498</v>
      </c>
      <c r="B78" s="7" t="s">
        <v>497</v>
      </c>
      <c r="C78" s="7">
        <v>74</v>
      </c>
      <c r="D78" s="8">
        <v>19.3</v>
      </c>
      <c r="E78" s="9">
        <v>1E-4</v>
      </c>
      <c r="F78" s="58"/>
      <c r="G78" s="11" t="s">
        <v>828</v>
      </c>
      <c r="H78" s="38">
        <v>3410</v>
      </c>
      <c r="I78" s="38">
        <v>5660</v>
      </c>
      <c r="J78" s="7" t="s">
        <v>451</v>
      </c>
      <c r="K78" s="7">
        <v>1783</v>
      </c>
      <c r="L78" s="10"/>
      <c r="M78" s="10"/>
      <c r="N78" s="10"/>
      <c r="O78" s="10"/>
      <c r="P78" s="11" t="e">
        <f t="shared" si="2"/>
        <v>#VALUE!</v>
      </c>
    </row>
    <row r="79" spans="1:16" ht="13.5" customHeight="1">
      <c r="A79" s="6" t="s">
        <v>496</v>
      </c>
      <c r="B79" s="7" t="s">
        <v>495</v>
      </c>
      <c r="C79" s="7">
        <v>75</v>
      </c>
      <c r="D79" s="8">
        <v>21</v>
      </c>
      <c r="E79" s="9">
        <v>3.9999999999999998E-6</v>
      </c>
      <c r="F79" s="58"/>
      <c r="G79" s="11" t="s">
        <v>829</v>
      </c>
      <c r="H79" s="38">
        <v>3180</v>
      </c>
      <c r="I79" s="38">
        <v>5627</v>
      </c>
      <c r="J79" s="7" t="s">
        <v>451</v>
      </c>
      <c r="K79" s="7">
        <v>1925</v>
      </c>
      <c r="L79" s="10"/>
      <c r="M79" s="10"/>
      <c r="N79" s="10"/>
      <c r="O79" s="10"/>
      <c r="P79" s="11" t="e">
        <f t="shared" si="2"/>
        <v>#VALUE!</v>
      </c>
    </row>
    <row r="80" spans="1:16" ht="13.5" customHeight="1">
      <c r="A80" s="6" t="s">
        <v>494</v>
      </c>
      <c r="B80" s="7" t="s">
        <v>493</v>
      </c>
      <c r="C80" s="7">
        <v>76</v>
      </c>
      <c r="D80" s="8">
        <v>22.6</v>
      </c>
      <c r="E80" s="9"/>
      <c r="F80" s="58"/>
      <c r="G80" s="11" t="s">
        <v>830</v>
      </c>
      <c r="H80" s="38">
        <v>3054</v>
      </c>
      <c r="I80" s="38">
        <v>5027</v>
      </c>
      <c r="J80" s="7" t="s">
        <v>451</v>
      </c>
      <c r="K80" s="7">
        <v>1804</v>
      </c>
      <c r="L80" s="10"/>
      <c r="M80" s="10"/>
      <c r="N80" s="10"/>
      <c r="O80" s="10"/>
      <c r="P80" s="11" t="e">
        <f t="shared" si="2"/>
        <v>#VALUE!</v>
      </c>
    </row>
    <row r="81" spans="1:16" ht="13.5" customHeight="1">
      <c r="A81" s="6" t="s">
        <v>492</v>
      </c>
      <c r="B81" s="7" t="s">
        <v>491</v>
      </c>
      <c r="C81" s="7">
        <v>77</v>
      </c>
      <c r="D81" s="8">
        <v>22.6</v>
      </c>
      <c r="E81" s="9"/>
      <c r="F81" s="58"/>
      <c r="G81" s="11" t="s">
        <v>831</v>
      </c>
      <c r="H81" s="38">
        <v>2410</v>
      </c>
      <c r="I81" s="38">
        <v>4130</v>
      </c>
      <c r="J81" s="7" t="s">
        <v>490</v>
      </c>
      <c r="K81" s="7">
        <v>1804</v>
      </c>
      <c r="L81" s="10"/>
      <c r="M81" s="10"/>
      <c r="N81" s="10"/>
      <c r="O81" s="10"/>
      <c r="P81" s="11" t="e">
        <f t="shared" si="2"/>
        <v>#VALUE!</v>
      </c>
    </row>
    <row r="82" spans="1:16" ht="13.5" customHeight="1">
      <c r="A82" s="6" t="s">
        <v>489</v>
      </c>
      <c r="B82" s="7" t="s">
        <v>488</v>
      </c>
      <c r="C82" s="7">
        <v>78</v>
      </c>
      <c r="D82" s="8">
        <v>21.45</v>
      </c>
      <c r="E82" s="9"/>
      <c r="F82" s="58"/>
      <c r="G82" s="11" t="s">
        <v>832</v>
      </c>
      <c r="H82" s="38">
        <v>1772</v>
      </c>
      <c r="I82" s="38">
        <v>3827</v>
      </c>
      <c r="J82" s="7" t="s">
        <v>451</v>
      </c>
      <c r="K82" s="7">
        <v>1735</v>
      </c>
      <c r="L82" s="10"/>
      <c r="M82" s="10"/>
      <c r="N82" s="10"/>
      <c r="O82" s="10"/>
      <c r="P82" s="11" t="e">
        <f t="shared" si="2"/>
        <v>#VALUE!</v>
      </c>
    </row>
    <row r="83" spans="1:16" ht="13.5" customHeight="1">
      <c r="A83" s="6" t="s">
        <v>487</v>
      </c>
      <c r="B83" s="7" t="s">
        <v>486</v>
      </c>
      <c r="C83" s="7">
        <v>79</v>
      </c>
      <c r="D83" s="8">
        <v>19.3</v>
      </c>
      <c r="E83" s="9">
        <v>4.0000000000000001E-3</v>
      </c>
      <c r="F83" s="58"/>
      <c r="G83" s="11" t="s">
        <v>833</v>
      </c>
      <c r="H83" s="38">
        <v>1064.43</v>
      </c>
      <c r="I83" s="38">
        <v>2808</v>
      </c>
      <c r="J83" s="7" t="s">
        <v>485</v>
      </c>
      <c r="K83" s="7"/>
      <c r="L83" s="10"/>
      <c r="M83" s="10"/>
      <c r="N83" s="10"/>
      <c r="O83" s="10"/>
      <c r="P83" s="11" t="str">
        <f t="shared" si="2"/>
        <v>Nav datu</v>
      </c>
    </row>
    <row r="84" spans="1:16" ht="13.5" customHeight="1">
      <c r="A84" s="6" t="s">
        <v>484</v>
      </c>
      <c r="B84" s="7" t="s">
        <v>483</v>
      </c>
      <c r="C84" s="7">
        <v>80</v>
      </c>
      <c r="D84" s="8">
        <v>13.55</v>
      </c>
      <c r="E84" s="9">
        <v>3.0000000000000001E-5</v>
      </c>
      <c r="F84" s="58"/>
      <c r="G84" s="11" t="s">
        <v>834</v>
      </c>
      <c r="H84" s="38">
        <v>-38.869999999999997</v>
      </c>
      <c r="I84" s="38">
        <v>356.58</v>
      </c>
      <c r="J84" s="7" t="s">
        <v>482</v>
      </c>
      <c r="K84" s="7"/>
      <c r="L84" s="10"/>
      <c r="M84" s="10"/>
      <c r="N84" s="10"/>
      <c r="O84" s="10"/>
      <c r="P84" s="11" t="str">
        <f t="shared" si="2"/>
        <v>Nav datu</v>
      </c>
    </row>
    <row r="85" spans="1:16" ht="13.5" customHeight="1">
      <c r="A85" s="6" t="s">
        <v>481</v>
      </c>
      <c r="B85" s="7" t="s">
        <v>480</v>
      </c>
      <c r="C85" s="7">
        <v>81</v>
      </c>
      <c r="D85" s="8">
        <v>11.85</v>
      </c>
      <c r="E85" s="9">
        <v>1.9000000000000001E-5</v>
      </c>
      <c r="F85" s="58"/>
      <c r="G85" s="11" t="s">
        <v>835</v>
      </c>
      <c r="H85" s="38">
        <v>303.5</v>
      </c>
      <c r="I85" s="38">
        <v>1457</v>
      </c>
      <c r="J85" s="7" t="s">
        <v>451</v>
      </c>
      <c r="K85" s="7">
        <v>1861</v>
      </c>
      <c r="L85" s="10"/>
      <c r="M85" s="10"/>
      <c r="N85" s="10"/>
      <c r="O85" s="10"/>
      <c r="P85" s="11" t="e">
        <f t="shared" si="2"/>
        <v>#VALUE!</v>
      </c>
    </row>
    <row r="86" spans="1:16" ht="13.5" customHeight="1">
      <c r="A86" s="6" t="s">
        <v>479</v>
      </c>
      <c r="B86" s="7" t="s">
        <v>478</v>
      </c>
      <c r="C86" s="7">
        <v>82</v>
      </c>
      <c r="D86" s="8">
        <v>11.35</v>
      </c>
      <c r="E86" s="9">
        <v>3.0000000000000001E-5</v>
      </c>
      <c r="F86" s="58"/>
      <c r="G86" s="11" t="s">
        <v>836</v>
      </c>
      <c r="H86" s="38">
        <v>327.50200000000001</v>
      </c>
      <c r="I86" s="38">
        <v>1740</v>
      </c>
      <c r="J86" s="7" t="s">
        <v>451</v>
      </c>
      <c r="K86" s="7"/>
      <c r="L86" s="10"/>
      <c r="M86" s="10"/>
      <c r="N86" s="10"/>
      <c r="O86" s="10"/>
      <c r="P86" s="11" t="str">
        <f t="shared" si="2"/>
        <v>Nav datu</v>
      </c>
    </row>
    <row r="87" spans="1:16" ht="13.5" customHeight="1">
      <c r="A87" s="6" t="s">
        <v>477</v>
      </c>
      <c r="B87" s="7" t="s">
        <v>476</v>
      </c>
      <c r="C87" s="7">
        <v>83</v>
      </c>
      <c r="D87" s="8">
        <v>9.75</v>
      </c>
      <c r="E87" s="9">
        <v>2.0000000000000002E-5</v>
      </c>
      <c r="F87" s="58"/>
      <c r="G87" s="11" t="s">
        <v>837</v>
      </c>
      <c r="H87" s="38">
        <v>271.3</v>
      </c>
      <c r="I87" s="38">
        <v>1560</v>
      </c>
      <c r="J87" s="7" t="s">
        <v>454</v>
      </c>
      <c r="K87" s="7"/>
      <c r="L87" s="10"/>
      <c r="M87" s="10"/>
      <c r="N87" s="10"/>
      <c r="O87" s="10"/>
      <c r="P87" s="11" t="str">
        <f t="shared" si="2"/>
        <v>Nav datu</v>
      </c>
    </row>
    <row r="88" spans="1:16" ht="13.5" customHeight="1">
      <c r="A88" s="6" t="s">
        <v>475</v>
      </c>
      <c r="B88" s="7" t="s">
        <v>474</v>
      </c>
      <c r="C88" s="7">
        <v>84</v>
      </c>
      <c r="D88" s="8">
        <v>9.3000000000000007</v>
      </c>
      <c r="E88" s="9">
        <v>1.4E-14</v>
      </c>
      <c r="F88" s="58"/>
      <c r="G88" s="11" t="s">
        <v>838</v>
      </c>
      <c r="H88" s="38">
        <v>254</v>
      </c>
      <c r="I88" s="38">
        <v>962</v>
      </c>
      <c r="J88" s="7" t="s">
        <v>454</v>
      </c>
      <c r="K88" s="7">
        <v>1898</v>
      </c>
      <c r="L88" s="10"/>
      <c r="M88" s="10"/>
      <c r="N88" s="10"/>
      <c r="O88" s="10"/>
      <c r="P88" s="11" t="e">
        <f t="shared" si="2"/>
        <v>#VALUE!</v>
      </c>
    </row>
    <row r="89" spans="1:16" ht="13.5" customHeight="1">
      <c r="A89" s="6" t="s">
        <v>473</v>
      </c>
      <c r="B89" s="7" t="s">
        <v>472</v>
      </c>
      <c r="C89" s="7">
        <v>85</v>
      </c>
      <c r="D89" s="8"/>
      <c r="E89" s="9"/>
      <c r="F89" s="58"/>
      <c r="G89" s="11" t="s">
        <v>839</v>
      </c>
      <c r="H89" s="38">
        <v>302</v>
      </c>
      <c r="I89" s="38">
        <v>337</v>
      </c>
      <c r="J89" s="7" t="s">
        <v>415</v>
      </c>
      <c r="K89" s="7">
        <v>1940</v>
      </c>
      <c r="L89" s="10"/>
      <c r="M89" s="10"/>
      <c r="N89" s="10"/>
      <c r="O89" s="10"/>
      <c r="P89" s="11" t="e">
        <f t="shared" si="2"/>
        <v>#VALUE!</v>
      </c>
    </row>
    <row r="90" spans="1:16" ht="13.5" customHeight="1">
      <c r="A90" s="6" t="s">
        <v>471</v>
      </c>
      <c r="B90" s="7" t="s">
        <v>470</v>
      </c>
      <c r="C90" s="7">
        <v>86</v>
      </c>
      <c r="D90" s="8">
        <v>9.73</v>
      </c>
      <c r="E90" s="9">
        <v>5.9999999999999999E-16</v>
      </c>
      <c r="F90" s="58"/>
      <c r="G90" s="11" t="s">
        <v>840</v>
      </c>
      <c r="H90" s="38">
        <v>-71</v>
      </c>
      <c r="I90" s="38">
        <v>-61.8</v>
      </c>
      <c r="J90" s="7" t="s">
        <v>469</v>
      </c>
      <c r="K90" s="7">
        <v>1898</v>
      </c>
      <c r="L90" s="10"/>
      <c r="M90" s="10"/>
      <c r="N90" s="10"/>
      <c r="O90" s="10"/>
      <c r="P90" s="11" t="e">
        <f t="shared" si="2"/>
        <v>#VALUE!</v>
      </c>
    </row>
    <row r="91" spans="1:16" ht="13.5" customHeight="1">
      <c r="A91" s="6" t="s">
        <v>468</v>
      </c>
      <c r="B91" s="7" t="s">
        <v>467</v>
      </c>
      <c r="C91" s="7">
        <v>87</v>
      </c>
      <c r="D91" s="8"/>
      <c r="E91" s="14"/>
      <c r="F91" s="58"/>
      <c r="G91" s="11" t="s">
        <v>841</v>
      </c>
      <c r="H91" s="38">
        <v>27</v>
      </c>
      <c r="I91" s="38">
        <v>677</v>
      </c>
      <c r="J91" s="7" t="s">
        <v>415</v>
      </c>
      <c r="K91" s="7">
        <v>1939</v>
      </c>
      <c r="L91" s="10"/>
      <c r="M91" s="10"/>
      <c r="N91" s="10"/>
      <c r="O91" s="10"/>
      <c r="P91" s="11" t="e">
        <f t="shared" si="2"/>
        <v>#VALUE!</v>
      </c>
    </row>
    <row r="92" spans="1:16" ht="13.5" customHeight="1">
      <c r="A92" s="6" t="s">
        <v>466</v>
      </c>
      <c r="B92" s="7" t="s">
        <v>465</v>
      </c>
      <c r="C92" s="7">
        <v>88</v>
      </c>
      <c r="D92" s="8">
        <v>5</v>
      </c>
      <c r="E92" s="9">
        <v>8.9000000000000003E-11</v>
      </c>
      <c r="F92" s="58"/>
      <c r="G92" s="11" t="s">
        <v>842</v>
      </c>
      <c r="H92" s="38">
        <v>700</v>
      </c>
      <c r="I92" s="38">
        <v>1140</v>
      </c>
      <c r="J92" s="7" t="s">
        <v>454</v>
      </c>
      <c r="K92" s="7">
        <v>1898</v>
      </c>
      <c r="L92" s="10"/>
      <c r="M92" s="10"/>
      <c r="N92" s="10"/>
      <c r="O92" s="10"/>
      <c r="P92" s="11" t="e">
        <f t="shared" si="2"/>
        <v>#VALUE!</v>
      </c>
    </row>
    <row r="93" spans="1:16" ht="13.5" customHeight="1">
      <c r="A93" s="6" t="s">
        <v>464</v>
      </c>
      <c r="B93" s="7" t="s">
        <v>463</v>
      </c>
      <c r="C93" s="7">
        <v>89</v>
      </c>
      <c r="D93" s="8">
        <v>10.07</v>
      </c>
      <c r="E93" s="9"/>
      <c r="F93" s="58"/>
      <c r="G93" s="11" t="s">
        <v>843</v>
      </c>
      <c r="H93" s="38">
        <v>1050</v>
      </c>
      <c r="I93" s="38">
        <v>3200</v>
      </c>
      <c r="J93" s="7" t="s">
        <v>415</v>
      </c>
      <c r="K93" s="7">
        <v>1899</v>
      </c>
      <c r="L93" s="10"/>
      <c r="M93" s="10"/>
      <c r="N93" s="10"/>
      <c r="O93" s="10"/>
      <c r="P93" s="11" t="e">
        <f t="shared" si="2"/>
        <v>#VALUE!</v>
      </c>
    </row>
    <row r="94" spans="1:16" ht="13.5" customHeight="1">
      <c r="A94" s="6" t="s">
        <v>462</v>
      </c>
      <c r="B94" s="7" t="s">
        <v>461</v>
      </c>
      <c r="C94" s="7">
        <v>90</v>
      </c>
      <c r="D94" s="8">
        <v>11.72</v>
      </c>
      <c r="E94" s="9">
        <v>9.9999999999999995E-7</v>
      </c>
      <c r="F94" s="58"/>
      <c r="G94" s="11" t="s">
        <v>844</v>
      </c>
      <c r="H94" s="38">
        <v>1750</v>
      </c>
      <c r="I94" s="38">
        <v>4000</v>
      </c>
      <c r="J94" s="7" t="s">
        <v>454</v>
      </c>
      <c r="K94" s="7">
        <v>1828</v>
      </c>
      <c r="L94" s="10"/>
      <c r="M94" s="10"/>
      <c r="N94" s="10"/>
      <c r="O94" s="10"/>
      <c r="P94" s="11" t="e">
        <f t="shared" si="2"/>
        <v>#VALUE!</v>
      </c>
    </row>
    <row r="95" spans="1:16" ht="13.5" customHeight="1">
      <c r="A95" s="6" t="s">
        <v>460</v>
      </c>
      <c r="B95" s="7" t="s">
        <v>459</v>
      </c>
      <c r="C95" s="7">
        <v>91</v>
      </c>
      <c r="D95" s="8">
        <v>15.4</v>
      </c>
      <c r="E95" s="9">
        <v>5.0000000000000002E-11</v>
      </c>
      <c r="F95" s="58"/>
      <c r="G95" s="11" t="s">
        <v>845</v>
      </c>
      <c r="H95" s="38">
        <v>1600</v>
      </c>
      <c r="I95" s="38" t="s">
        <v>415</v>
      </c>
      <c r="J95" s="7" t="s">
        <v>454</v>
      </c>
      <c r="K95" s="7">
        <v>1917</v>
      </c>
      <c r="L95" s="10"/>
      <c r="M95" s="10"/>
      <c r="N95" s="10"/>
      <c r="O95" s="10"/>
      <c r="P95" s="11" t="e">
        <f t="shared" si="2"/>
        <v>#VALUE!</v>
      </c>
    </row>
    <row r="96" spans="1:16" ht="13.5" customHeight="1">
      <c r="A96" s="6" t="s">
        <v>458</v>
      </c>
      <c r="B96" s="7" t="s">
        <v>457</v>
      </c>
      <c r="C96" s="7">
        <v>92</v>
      </c>
      <c r="D96" s="8">
        <v>18.95</v>
      </c>
      <c r="E96" s="9">
        <v>3.2000000000000002E-3</v>
      </c>
      <c r="F96" s="58"/>
      <c r="G96" s="11" t="s">
        <v>846</v>
      </c>
      <c r="H96" s="38">
        <v>1132</v>
      </c>
      <c r="I96" s="38">
        <v>3818</v>
      </c>
      <c r="J96" s="7" t="s">
        <v>454</v>
      </c>
      <c r="K96" s="7">
        <v>1789</v>
      </c>
      <c r="L96" s="10"/>
      <c r="M96" s="10"/>
      <c r="N96" s="10"/>
      <c r="O96" s="10"/>
      <c r="P96" s="11" t="e">
        <f t="shared" si="2"/>
        <v>#VALUE!</v>
      </c>
    </row>
    <row r="97" spans="1:16" ht="13.5" customHeight="1">
      <c r="A97" s="6" t="s">
        <v>456</v>
      </c>
      <c r="B97" s="7" t="s">
        <v>455</v>
      </c>
      <c r="C97" s="7">
        <v>93</v>
      </c>
      <c r="D97" s="8">
        <v>20.2</v>
      </c>
      <c r="E97" s="9"/>
      <c r="F97" s="58"/>
      <c r="G97" s="11" t="s">
        <v>847</v>
      </c>
      <c r="H97" s="38">
        <v>640</v>
      </c>
      <c r="I97" s="38">
        <v>3902</v>
      </c>
      <c r="J97" s="7" t="s">
        <v>454</v>
      </c>
      <c r="K97" s="7">
        <v>1940</v>
      </c>
      <c r="L97" s="10"/>
      <c r="M97" s="10"/>
      <c r="N97" s="10"/>
      <c r="O97" s="10"/>
      <c r="P97" s="11" t="e">
        <f t="shared" si="2"/>
        <v>#VALUE!</v>
      </c>
    </row>
    <row r="98" spans="1:16" ht="13.5" customHeight="1">
      <c r="A98" s="6" t="s">
        <v>453</v>
      </c>
      <c r="B98" s="7" t="s">
        <v>452</v>
      </c>
      <c r="C98" s="7">
        <v>94</v>
      </c>
      <c r="D98" s="8">
        <v>19.84</v>
      </c>
      <c r="E98" s="9"/>
      <c r="F98" s="58"/>
      <c r="G98" s="11" t="s">
        <v>848</v>
      </c>
      <c r="H98" s="38">
        <v>641</v>
      </c>
      <c r="I98" s="38">
        <v>3232</v>
      </c>
      <c r="J98" s="7" t="s">
        <v>451</v>
      </c>
      <c r="K98" s="7">
        <v>1940</v>
      </c>
      <c r="L98" s="10"/>
      <c r="M98" s="10"/>
      <c r="N98" s="10"/>
      <c r="O98" s="10"/>
      <c r="P98" s="11" t="e">
        <f t="shared" si="2"/>
        <v>#VALUE!</v>
      </c>
    </row>
    <row r="99" spans="1:16" ht="13.5" customHeight="1">
      <c r="A99" s="6" t="s">
        <v>450</v>
      </c>
      <c r="B99" s="7" t="s">
        <v>449</v>
      </c>
      <c r="C99" s="7">
        <v>95</v>
      </c>
      <c r="D99" s="8">
        <v>13.7</v>
      </c>
      <c r="E99" s="9"/>
      <c r="F99" s="58"/>
      <c r="G99" s="11" t="s">
        <v>849</v>
      </c>
      <c r="H99" s="38">
        <v>994</v>
      </c>
      <c r="I99" s="38">
        <v>2607</v>
      </c>
      <c r="J99" s="7" t="s">
        <v>448</v>
      </c>
      <c r="K99" s="7">
        <v>1945</v>
      </c>
      <c r="L99" s="10"/>
      <c r="M99" s="10"/>
      <c r="N99" s="10"/>
      <c r="O99" s="10"/>
      <c r="P99" s="11" t="e">
        <f t="shared" si="2"/>
        <v>#VALUE!</v>
      </c>
    </row>
    <row r="100" spans="1:16" ht="13.5" customHeight="1">
      <c r="A100" s="6" t="s">
        <v>447</v>
      </c>
      <c r="B100" s="7" t="s">
        <v>446</v>
      </c>
      <c r="C100" s="7">
        <v>96</v>
      </c>
      <c r="D100" s="8">
        <v>13.5</v>
      </c>
      <c r="E100" s="9"/>
      <c r="F100" s="58"/>
      <c r="G100" s="11" t="s">
        <v>850</v>
      </c>
      <c r="H100" s="38">
        <v>1340</v>
      </c>
      <c r="I100" s="38" t="s">
        <v>415</v>
      </c>
      <c r="J100" s="7" t="s">
        <v>415</v>
      </c>
      <c r="K100" s="7">
        <v>1944</v>
      </c>
      <c r="L100" s="10"/>
      <c r="M100" s="10"/>
      <c r="N100" s="10"/>
      <c r="O100" s="10"/>
      <c r="P100" s="11" t="e">
        <f t="shared" si="2"/>
        <v>#VALUE!</v>
      </c>
    </row>
    <row r="101" spans="1:16" ht="13.5" customHeight="1">
      <c r="A101" s="6" t="s">
        <v>445</v>
      </c>
      <c r="B101" s="7" t="s">
        <v>444</v>
      </c>
      <c r="C101" s="7">
        <v>97</v>
      </c>
      <c r="D101" s="8">
        <v>14</v>
      </c>
      <c r="E101" s="9"/>
      <c r="F101" s="58"/>
      <c r="G101" s="11" t="s">
        <v>850</v>
      </c>
      <c r="H101" s="38" t="s">
        <v>415</v>
      </c>
      <c r="I101" s="38" t="s">
        <v>415</v>
      </c>
      <c r="J101" s="7" t="s">
        <v>415</v>
      </c>
      <c r="K101" s="7">
        <v>1949</v>
      </c>
      <c r="L101" s="10"/>
      <c r="M101" s="10"/>
      <c r="N101" s="10"/>
      <c r="O101" s="10"/>
      <c r="P101" s="11" t="e">
        <f t="shared" ref="P101:P115" si="3">IF(ISBLANK(K101),"Nav datu",P98-K101)</f>
        <v>#VALUE!</v>
      </c>
    </row>
    <row r="102" spans="1:16" ht="13.5" customHeight="1">
      <c r="A102" s="6" t="s">
        <v>443</v>
      </c>
      <c r="B102" s="7" t="s">
        <v>442</v>
      </c>
      <c r="C102" s="7">
        <v>98</v>
      </c>
      <c r="D102" s="8"/>
      <c r="E102" s="9"/>
      <c r="F102" s="58"/>
      <c r="G102" s="11" t="s">
        <v>851</v>
      </c>
      <c r="H102" s="38" t="s">
        <v>415</v>
      </c>
      <c r="I102" s="38" t="s">
        <v>415</v>
      </c>
      <c r="J102" s="7" t="s">
        <v>415</v>
      </c>
      <c r="K102" s="7">
        <v>1950</v>
      </c>
      <c r="L102" s="10"/>
      <c r="M102" s="10"/>
      <c r="N102" s="10"/>
      <c r="O102" s="10"/>
      <c r="P102" s="11" t="e">
        <f t="shared" si="3"/>
        <v>#VALUE!</v>
      </c>
    </row>
    <row r="103" spans="1:16" ht="13.5" customHeight="1">
      <c r="A103" s="6" t="s">
        <v>441</v>
      </c>
      <c r="B103" s="7" t="s">
        <v>440</v>
      </c>
      <c r="C103" s="7">
        <v>99</v>
      </c>
      <c r="D103" s="8"/>
      <c r="E103" s="9"/>
      <c r="F103" s="58"/>
      <c r="G103" s="11" t="s">
        <v>852</v>
      </c>
      <c r="H103" s="38" t="s">
        <v>415</v>
      </c>
      <c r="I103" s="38" t="s">
        <v>415</v>
      </c>
      <c r="J103" s="7" t="s">
        <v>415</v>
      </c>
      <c r="K103" s="7">
        <v>1952</v>
      </c>
      <c r="L103" s="10"/>
      <c r="M103" s="10"/>
      <c r="N103" s="10"/>
      <c r="O103" s="10"/>
      <c r="P103" s="11" t="e">
        <f t="shared" si="3"/>
        <v>#VALUE!</v>
      </c>
    </row>
    <row r="104" spans="1:16" ht="13.5" customHeight="1">
      <c r="A104" s="6" t="s">
        <v>439</v>
      </c>
      <c r="B104" s="7" t="s">
        <v>438</v>
      </c>
      <c r="C104" s="7">
        <v>100</v>
      </c>
      <c r="D104" s="8"/>
      <c r="E104" s="9"/>
      <c r="F104" s="58"/>
      <c r="G104" s="11" t="s">
        <v>853</v>
      </c>
      <c r="H104" s="38" t="s">
        <v>415</v>
      </c>
      <c r="I104" s="38" t="s">
        <v>415</v>
      </c>
      <c r="J104" s="7" t="s">
        <v>415</v>
      </c>
      <c r="K104" s="7">
        <v>1953</v>
      </c>
      <c r="L104" s="10"/>
      <c r="M104" s="10"/>
      <c r="N104" s="10"/>
      <c r="O104" s="10"/>
      <c r="P104" s="11" t="e">
        <f t="shared" si="3"/>
        <v>#VALUE!</v>
      </c>
    </row>
    <row r="105" spans="1:16" ht="13.5" customHeight="1">
      <c r="A105" s="6" t="s">
        <v>437</v>
      </c>
      <c r="B105" s="7" t="s">
        <v>436</v>
      </c>
      <c r="C105" s="7">
        <v>101</v>
      </c>
      <c r="D105" s="8"/>
      <c r="E105" s="9"/>
      <c r="F105" s="58"/>
      <c r="G105" s="11" t="s">
        <v>854</v>
      </c>
      <c r="H105" s="38" t="s">
        <v>415</v>
      </c>
      <c r="I105" s="38" t="s">
        <v>415</v>
      </c>
      <c r="J105" s="7" t="s">
        <v>415</v>
      </c>
      <c r="K105" s="7">
        <v>1955</v>
      </c>
      <c r="L105" s="10"/>
      <c r="M105" s="10"/>
      <c r="N105" s="10"/>
      <c r="O105" s="10"/>
      <c r="P105" s="11" t="e">
        <f t="shared" si="3"/>
        <v>#VALUE!</v>
      </c>
    </row>
    <row r="106" spans="1:16" ht="13.5" customHeight="1">
      <c r="A106" s="6" t="s">
        <v>435</v>
      </c>
      <c r="B106" s="7" t="s">
        <v>434</v>
      </c>
      <c r="C106" s="7">
        <v>102</v>
      </c>
      <c r="D106" s="8"/>
      <c r="E106" s="9"/>
      <c r="F106" s="58"/>
      <c r="G106" s="11" t="s">
        <v>855</v>
      </c>
      <c r="H106" s="38" t="s">
        <v>415</v>
      </c>
      <c r="I106" s="38" t="s">
        <v>415</v>
      </c>
      <c r="J106" s="7" t="s">
        <v>415</v>
      </c>
      <c r="K106" s="7">
        <v>1957</v>
      </c>
      <c r="L106" s="10"/>
      <c r="M106" s="10"/>
      <c r="N106" s="10"/>
      <c r="O106" s="10"/>
      <c r="P106" s="11" t="e">
        <f t="shared" si="3"/>
        <v>#VALUE!</v>
      </c>
    </row>
    <row r="107" spans="1:16" ht="13.5" customHeight="1">
      <c r="A107" s="6" t="s">
        <v>433</v>
      </c>
      <c r="B107" s="7" t="s">
        <v>432</v>
      </c>
      <c r="C107" s="7">
        <v>103</v>
      </c>
      <c r="D107" s="8"/>
      <c r="E107" s="9"/>
      <c r="F107" s="58"/>
      <c r="G107" s="11" t="s">
        <v>856</v>
      </c>
      <c r="H107" s="38" t="s">
        <v>415</v>
      </c>
      <c r="I107" s="38" t="s">
        <v>415</v>
      </c>
      <c r="J107" s="7" t="s">
        <v>415</v>
      </c>
      <c r="K107" s="7">
        <v>1961</v>
      </c>
      <c r="L107" s="10"/>
      <c r="M107" s="10"/>
      <c r="N107" s="10"/>
      <c r="O107" s="10"/>
      <c r="P107" s="11" t="e">
        <f t="shared" si="3"/>
        <v>#VALUE!</v>
      </c>
    </row>
    <row r="108" spans="1:16" ht="13.5" customHeight="1">
      <c r="A108" s="6" t="s">
        <v>431</v>
      </c>
      <c r="B108" s="7" t="s">
        <v>430</v>
      </c>
      <c r="C108" s="7">
        <v>104</v>
      </c>
      <c r="D108" s="8"/>
      <c r="E108" s="9"/>
      <c r="F108" s="58"/>
      <c r="G108" s="11" t="s">
        <v>857</v>
      </c>
      <c r="H108" s="38" t="s">
        <v>415</v>
      </c>
      <c r="I108" s="38" t="s">
        <v>415</v>
      </c>
      <c r="J108" s="7" t="s">
        <v>415</v>
      </c>
      <c r="K108" s="7">
        <v>1969</v>
      </c>
      <c r="L108" s="10"/>
      <c r="M108" s="10"/>
      <c r="N108" s="10"/>
      <c r="O108" s="10"/>
      <c r="P108" s="11" t="e">
        <f t="shared" si="3"/>
        <v>#VALUE!</v>
      </c>
    </row>
    <row r="109" spans="1:16" ht="13.5" customHeight="1">
      <c r="A109" s="6" t="s">
        <v>429</v>
      </c>
      <c r="B109" s="7" t="s">
        <v>428</v>
      </c>
      <c r="C109" s="7">
        <v>105</v>
      </c>
      <c r="D109" s="8"/>
      <c r="E109" s="9"/>
      <c r="F109" s="58"/>
      <c r="G109" s="11" t="s">
        <v>858</v>
      </c>
      <c r="H109" s="38" t="s">
        <v>415</v>
      </c>
      <c r="I109" s="38" t="s">
        <v>415</v>
      </c>
      <c r="J109" s="7" t="s">
        <v>415</v>
      </c>
      <c r="K109" s="7">
        <v>1970</v>
      </c>
      <c r="L109" s="10"/>
      <c r="M109" s="10"/>
      <c r="N109" s="10"/>
      <c r="O109" s="10"/>
      <c r="P109" s="11" t="e">
        <f t="shared" si="3"/>
        <v>#VALUE!</v>
      </c>
    </row>
    <row r="110" spans="1:16" ht="13.5" customHeight="1">
      <c r="A110" s="6" t="s">
        <v>427</v>
      </c>
      <c r="B110" s="7" t="s">
        <v>426</v>
      </c>
      <c r="C110" s="7">
        <v>106</v>
      </c>
      <c r="D110" s="8"/>
      <c r="E110" s="9"/>
      <c r="F110" s="58"/>
      <c r="G110" s="11" t="s">
        <v>859</v>
      </c>
      <c r="H110" s="38" t="s">
        <v>415</v>
      </c>
      <c r="I110" s="38" t="s">
        <v>415</v>
      </c>
      <c r="J110" s="7" t="s">
        <v>415</v>
      </c>
      <c r="K110" s="7">
        <v>1974</v>
      </c>
      <c r="L110" s="10"/>
      <c r="M110" s="10"/>
      <c r="N110" s="10"/>
      <c r="O110" s="10"/>
      <c r="P110" s="11" t="e">
        <f t="shared" si="3"/>
        <v>#VALUE!</v>
      </c>
    </row>
    <row r="111" spans="1:16" ht="13.5" customHeight="1">
      <c r="A111" s="6" t="s">
        <v>425</v>
      </c>
      <c r="B111" s="7" t="s">
        <v>424</v>
      </c>
      <c r="C111" s="7">
        <v>107</v>
      </c>
      <c r="D111" s="15"/>
      <c r="E111" s="9"/>
      <c r="F111" s="58"/>
      <c r="G111" s="11" t="s">
        <v>860</v>
      </c>
      <c r="H111" s="38" t="s">
        <v>415</v>
      </c>
      <c r="I111" s="38" t="s">
        <v>415</v>
      </c>
      <c r="J111" s="7" t="s">
        <v>415</v>
      </c>
      <c r="K111" s="7">
        <v>1976</v>
      </c>
      <c r="L111" s="10"/>
      <c r="M111" s="10"/>
      <c r="N111" s="10"/>
      <c r="O111" s="10"/>
      <c r="P111" s="11" t="e">
        <f t="shared" si="3"/>
        <v>#VALUE!</v>
      </c>
    </row>
    <row r="112" spans="1:16" ht="13.5" customHeight="1">
      <c r="A112" s="6" t="s">
        <v>423</v>
      </c>
      <c r="B112" s="7" t="s">
        <v>422</v>
      </c>
      <c r="C112" s="7">
        <v>108</v>
      </c>
      <c r="D112" s="15"/>
      <c r="E112" s="9"/>
      <c r="F112" s="58"/>
      <c r="G112" s="11" t="s">
        <v>861</v>
      </c>
      <c r="H112" s="38" t="s">
        <v>415</v>
      </c>
      <c r="I112" s="38" t="s">
        <v>415</v>
      </c>
      <c r="J112" s="7" t="s">
        <v>415</v>
      </c>
      <c r="K112" s="7">
        <v>1984</v>
      </c>
      <c r="L112" s="10"/>
      <c r="M112" s="10"/>
      <c r="N112" s="10"/>
      <c r="O112" s="10"/>
      <c r="P112" s="11" t="e">
        <f t="shared" si="3"/>
        <v>#VALUE!</v>
      </c>
    </row>
    <row r="113" spans="1:16" ht="13.5" customHeight="1">
      <c r="A113" s="6" t="s">
        <v>421</v>
      </c>
      <c r="B113" s="7" t="s">
        <v>420</v>
      </c>
      <c r="C113" s="7">
        <v>109</v>
      </c>
      <c r="D113" s="15"/>
      <c r="E113" s="9"/>
      <c r="F113" s="58"/>
      <c r="G113" s="11" t="s">
        <v>862</v>
      </c>
      <c r="H113" s="38" t="s">
        <v>415</v>
      </c>
      <c r="I113" s="38" t="s">
        <v>415</v>
      </c>
      <c r="J113" s="7" t="s">
        <v>415</v>
      </c>
      <c r="K113" s="7">
        <v>1982</v>
      </c>
      <c r="L113" s="10"/>
      <c r="M113" s="10"/>
      <c r="N113" s="10"/>
      <c r="O113" s="10"/>
      <c r="P113" s="11" t="e">
        <f t="shared" si="3"/>
        <v>#VALUE!</v>
      </c>
    </row>
    <row r="114" spans="1:16" ht="13.5" customHeight="1">
      <c r="A114" s="6" t="s">
        <v>419</v>
      </c>
      <c r="B114" s="7" t="s">
        <v>418</v>
      </c>
      <c r="C114" s="7">
        <v>110</v>
      </c>
      <c r="D114" s="15"/>
      <c r="E114" s="9"/>
      <c r="F114" s="58"/>
      <c r="G114" s="11" t="s">
        <v>706</v>
      </c>
      <c r="H114" s="38" t="s">
        <v>415</v>
      </c>
      <c r="I114" s="38" t="s">
        <v>415</v>
      </c>
      <c r="J114" s="7" t="s">
        <v>415</v>
      </c>
      <c r="K114" s="7">
        <v>1994</v>
      </c>
      <c r="L114" s="10"/>
      <c r="M114" s="10"/>
      <c r="N114" s="10"/>
      <c r="O114" s="10"/>
      <c r="P114" s="11" t="e">
        <f t="shared" si="3"/>
        <v>#VALUE!</v>
      </c>
    </row>
    <row r="115" spans="1:16" ht="13.5" customHeight="1">
      <c r="A115" s="6" t="s">
        <v>417</v>
      </c>
      <c r="B115" s="7" t="s">
        <v>416</v>
      </c>
      <c r="C115" s="7">
        <v>111</v>
      </c>
      <c r="D115" s="15"/>
      <c r="E115" s="9"/>
      <c r="F115" s="58"/>
      <c r="G115" s="11" t="s">
        <v>707</v>
      </c>
      <c r="H115" s="38" t="s">
        <v>415</v>
      </c>
      <c r="I115" s="38" t="s">
        <v>415</v>
      </c>
      <c r="J115" s="7" t="s">
        <v>415</v>
      </c>
      <c r="K115" s="7">
        <v>1994</v>
      </c>
      <c r="L115" s="10"/>
      <c r="M115" s="10"/>
      <c r="N115" s="10"/>
      <c r="O115" s="10"/>
      <c r="P115" s="11" t="e">
        <f t="shared" si="3"/>
        <v>#VALUE!</v>
      </c>
    </row>
    <row r="116" spans="1:16" ht="13.5" customHeight="1">
      <c r="F116" s="57"/>
    </row>
    <row r="117" spans="1:16" ht="13.5" customHeight="1">
      <c r="F117" s="57"/>
    </row>
    <row r="118" spans="1:16" ht="13.5" customHeight="1">
      <c r="F118" s="57"/>
    </row>
    <row r="119" spans="1:16" ht="13.5" customHeight="1">
      <c r="F119" s="57"/>
    </row>
    <row r="120" spans="1:16" ht="13.5" customHeight="1">
      <c r="F120" s="57"/>
    </row>
    <row r="121" spans="1:16" ht="13.5" customHeight="1">
      <c r="F121" s="57"/>
    </row>
    <row r="122" spans="1:16" ht="13.5" customHeight="1">
      <c r="F122" s="57"/>
    </row>
    <row r="123" spans="1:16" ht="13.5" customHeight="1">
      <c r="F123" s="57"/>
    </row>
    <row r="124" spans="1:16" ht="13.5" customHeight="1">
      <c r="F124" s="57"/>
    </row>
    <row r="125" spans="1:16" ht="13.5" customHeight="1">
      <c r="F125" s="57"/>
    </row>
    <row r="126" spans="1:16" ht="13.5" customHeight="1">
      <c r="F126" s="57"/>
    </row>
    <row r="127" spans="1:16" ht="13.5" customHeight="1">
      <c r="F127" s="57"/>
    </row>
    <row r="128" spans="1:16" ht="13.5" customHeight="1">
      <c r="F128" s="57"/>
    </row>
    <row r="129" spans="6:6" ht="13.5" customHeight="1">
      <c r="F129" s="57"/>
    </row>
    <row r="130" spans="6:6" ht="13.5" customHeight="1">
      <c r="F130" s="57"/>
    </row>
    <row r="131" spans="6:6" ht="13.5" customHeight="1">
      <c r="F131" s="57"/>
    </row>
    <row r="132" spans="6:6" ht="13.5" customHeight="1">
      <c r="F132" s="57"/>
    </row>
    <row r="133" spans="6:6" ht="13.5" customHeight="1">
      <c r="F133" s="57"/>
    </row>
    <row r="134" spans="6:6" ht="13.5" customHeight="1">
      <c r="F134" s="57"/>
    </row>
    <row r="135" spans="6:6" ht="13.5" customHeight="1">
      <c r="F135" s="57"/>
    </row>
    <row r="136" spans="6:6" ht="13.5" customHeight="1">
      <c r="F136" s="57"/>
    </row>
    <row r="137" spans="6:6" ht="13.5" customHeight="1">
      <c r="F137" s="57"/>
    </row>
    <row r="138" spans="6:6" ht="13.5" customHeight="1">
      <c r="F138" s="57"/>
    </row>
    <row r="139" spans="6:6" ht="13.5" customHeight="1">
      <c r="F139" s="57"/>
    </row>
    <row r="140" spans="6:6" ht="13.5" customHeight="1">
      <c r="F140" s="57"/>
    </row>
    <row r="141" spans="6:6" ht="13.5" customHeight="1">
      <c r="F141" s="57"/>
    </row>
    <row r="142" spans="6:6" ht="13.5" customHeight="1">
      <c r="F142" s="57"/>
    </row>
    <row r="143" spans="6:6" ht="13.5" customHeight="1">
      <c r="F143" s="57"/>
    </row>
    <row r="144" spans="6:6" ht="13.5" customHeight="1">
      <c r="F144" s="57"/>
    </row>
    <row r="145" spans="6:6" ht="13.5" customHeight="1">
      <c r="F145" s="57"/>
    </row>
    <row r="146" spans="6:6" ht="13.5" customHeight="1">
      <c r="F146" s="57"/>
    </row>
    <row r="147" spans="6:6" ht="13.5" customHeight="1">
      <c r="F147" s="57"/>
    </row>
    <row r="148" spans="6:6" ht="13.5" customHeight="1">
      <c r="F148" s="57"/>
    </row>
    <row r="149" spans="6:6" ht="13.5" customHeight="1">
      <c r="F149" s="57"/>
    </row>
    <row r="150" spans="6:6" ht="13.5" customHeight="1">
      <c r="F150" s="57"/>
    </row>
    <row r="151" spans="6:6" ht="13.5" customHeight="1">
      <c r="F151" s="57"/>
    </row>
    <row r="152" spans="6:6" ht="13.5" customHeight="1">
      <c r="F152" s="57"/>
    </row>
    <row r="153" spans="6:6" ht="13.5" customHeight="1">
      <c r="F153" s="57"/>
    </row>
    <row r="154" spans="6:6" ht="13.5" customHeight="1">
      <c r="F154" s="57"/>
    </row>
    <row r="155" spans="6:6" ht="13.5" customHeight="1">
      <c r="F155" s="57"/>
    </row>
    <row r="156" spans="6:6" ht="13.5" customHeight="1">
      <c r="F156" s="57"/>
    </row>
    <row r="157" spans="6:6" ht="13.5" customHeight="1">
      <c r="F157" s="57"/>
    </row>
    <row r="158" spans="6:6" ht="13.5" customHeight="1">
      <c r="F158" s="57"/>
    </row>
    <row r="159" spans="6:6" ht="13.5" customHeight="1">
      <c r="F159" s="57"/>
    </row>
    <row r="160" spans="6:6" ht="13.5" customHeight="1">
      <c r="F160" s="57"/>
    </row>
    <row r="161" spans="6:6" ht="13.5" customHeight="1">
      <c r="F161" s="57"/>
    </row>
    <row r="162" spans="6:6" ht="13.5" customHeight="1">
      <c r="F162" s="57"/>
    </row>
    <row r="163" spans="6:6" ht="13.5" customHeight="1">
      <c r="F163" s="57"/>
    </row>
    <row r="164" spans="6:6" ht="13.5" customHeight="1">
      <c r="F164" s="57"/>
    </row>
    <row r="165" spans="6:6" ht="13.5" customHeight="1">
      <c r="F165" s="57"/>
    </row>
    <row r="166" spans="6:6" ht="13.5" customHeight="1">
      <c r="F166" s="57"/>
    </row>
    <row r="167" spans="6:6" ht="13.5" customHeight="1">
      <c r="F167" s="57"/>
    </row>
    <row r="168" spans="6:6" ht="13.5" customHeight="1">
      <c r="F168" s="57"/>
    </row>
    <row r="169" spans="6:6" ht="13.5" customHeight="1">
      <c r="F169" s="57"/>
    </row>
    <row r="170" spans="6:6" ht="13.5" customHeight="1">
      <c r="F170" s="57"/>
    </row>
    <row r="171" spans="6:6" ht="13.5" customHeight="1">
      <c r="F171" s="57"/>
    </row>
    <row r="172" spans="6:6" ht="13.5" customHeight="1">
      <c r="F172" s="57"/>
    </row>
    <row r="173" spans="6:6" ht="13.5" customHeight="1">
      <c r="F173" s="57"/>
    </row>
    <row r="174" spans="6:6" ht="13.5" customHeight="1">
      <c r="F174" s="57"/>
    </row>
    <row r="175" spans="6:6" ht="13.5" customHeight="1">
      <c r="F175" s="57"/>
    </row>
    <row r="176" spans="6:6" ht="13.5" customHeight="1">
      <c r="F176" s="57"/>
    </row>
    <row r="177" spans="6:6" ht="13.5" customHeight="1">
      <c r="F177" s="57"/>
    </row>
    <row r="178" spans="6:6" ht="13.5" customHeight="1">
      <c r="F178" s="57"/>
    </row>
    <row r="179" spans="6:6" ht="13.5" customHeight="1">
      <c r="F179" s="57"/>
    </row>
    <row r="180" spans="6:6" ht="13.5" customHeight="1">
      <c r="F180" s="57"/>
    </row>
    <row r="181" spans="6:6" ht="13.5" customHeight="1">
      <c r="F181" s="57"/>
    </row>
    <row r="182" spans="6:6" ht="13.5" customHeight="1">
      <c r="F182" s="57"/>
    </row>
    <row r="183" spans="6:6" ht="13.5" customHeight="1">
      <c r="F183" s="57"/>
    </row>
    <row r="184" spans="6:6" ht="13.5" customHeight="1">
      <c r="F184" s="57"/>
    </row>
    <row r="185" spans="6:6" ht="13.5" customHeight="1">
      <c r="F185" s="57"/>
    </row>
    <row r="186" spans="6:6" ht="13.5" customHeight="1">
      <c r="F186" s="57"/>
    </row>
    <row r="187" spans="6:6" ht="13.5" customHeight="1">
      <c r="F187" s="57"/>
    </row>
    <row r="188" spans="6:6" ht="13.5" customHeight="1">
      <c r="F188" s="57"/>
    </row>
    <row r="189" spans="6:6" ht="13.5" customHeight="1">
      <c r="F189" s="57"/>
    </row>
    <row r="190" spans="6:6" ht="13.5" customHeight="1">
      <c r="F190" s="57"/>
    </row>
    <row r="191" spans="6:6" ht="13.5" customHeight="1">
      <c r="F191" s="57"/>
    </row>
    <row r="192" spans="6:6" ht="13.5" customHeight="1">
      <c r="F192" s="57"/>
    </row>
    <row r="193" spans="6:6" ht="13.5" customHeight="1">
      <c r="F193" s="57"/>
    </row>
    <row r="194" spans="6:6" ht="13.5" customHeight="1">
      <c r="F194" s="57"/>
    </row>
    <row r="195" spans="6:6" ht="13.5" customHeight="1">
      <c r="F195" s="57"/>
    </row>
    <row r="196" spans="6:6" ht="13.5" customHeight="1">
      <c r="F196" s="57"/>
    </row>
    <row r="197" spans="6:6" ht="13.5" customHeight="1">
      <c r="F197" s="57"/>
    </row>
    <row r="198" spans="6:6" ht="13.5" customHeight="1">
      <c r="F198" s="57"/>
    </row>
    <row r="199" spans="6:6" ht="13.5" customHeight="1">
      <c r="F199" s="57"/>
    </row>
    <row r="200" spans="6:6" ht="13.5" customHeight="1">
      <c r="F200" s="57"/>
    </row>
    <row r="201" spans="6:6" ht="13.5" customHeight="1">
      <c r="F201" s="57"/>
    </row>
    <row r="202" spans="6:6" ht="13.5" customHeight="1">
      <c r="F202" s="57"/>
    </row>
    <row r="203" spans="6:6" ht="13.5" customHeight="1">
      <c r="F203" s="57"/>
    </row>
    <row r="204" spans="6:6" ht="13.5" customHeight="1">
      <c r="F204" s="57"/>
    </row>
    <row r="205" spans="6:6" ht="13.5" customHeight="1">
      <c r="F205" s="57"/>
    </row>
    <row r="206" spans="6:6" ht="13.5" customHeight="1">
      <c r="F206" s="57"/>
    </row>
    <row r="207" spans="6:6" ht="13.5" customHeight="1">
      <c r="F207" s="57"/>
    </row>
    <row r="208" spans="6:6" ht="13.5" customHeight="1">
      <c r="F208" s="57"/>
    </row>
    <row r="209" spans="6:6" ht="13.5" customHeight="1">
      <c r="F209" s="57"/>
    </row>
    <row r="210" spans="6:6" ht="13.5" customHeight="1">
      <c r="F210" s="57"/>
    </row>
    <row r="211" spans="6:6" ht="13.5" customHeight="1">
      <c r="F211" s="57"/>
    </row>
    <row r="212" spans="6:6" ht="13.5" customHeight="1">
      <c r="F212" s="57"/>
    </row>
    <row r="213" spans="6:6" ht="13.5" customHeight="1">
      <c r="F213" s="57"/>
    </row>
    <row r="214" spans="6:6" ht="13.5" customHeight="1">
      <c r="F214" s="57"/>
    </row>
    <row r="215" spans="6:6" ht="13.5" customHeight="1">
      <c r="F215" s="57"/>
    </row>
    <row r="216" spans="6:6" ht="13.5" customHeight="1">
      <c r="F216" s="57"/>
    </row>
    <row r="217" spans="6:6" ht="13.5" customHeight="1">
      <c r="F217" s="57"/>
    </row>
    <row r="218" spans="6:6" ht="13.5" customHeight="1">
      <c r="F218" s="57"/>
    </row>
    <row r="219" spans="6:6" ht="13.5" customHeight="1">
      <c r="F219" s="57"/>
    </row>
    <row r="220" spans="6:6" ht="13.5" customHeight="1">
      <c r="F220" s="57"/>
    </row>
    <row r="221" spans="6:6" ht="13.5" customHeight="1">
      <c r="F221" s="57"/>
    </row>
    <row r="222" spans="6:6" ht="13.5" customHeight="1">
      <c r="F222" s="57"/>
    </row>
    <row r="223" spans="6:6" ht="13.5" customHeight="1">
      <c r="F223" s="57"/>
    </row>
    <row r="224" spans="6:6" ht="13.5" customHeight="1">
      <c r="F224" s="57"/>
    </row>
    <row r="225" spans="6:6" ht="13.5" customHeight="1">
      <c r="F225" s="57"/>
    </row>
    <row r="226" spans="6:6" ht="13.5" customHeight="1">
      <c r="F226" s="57"/>
    </row>
    <row r="227" spans="6:6" ht="13.5" customHeight="1">
      <c r="F227" s="57"/>
    </row>
    <row r="228" spans="6:6" ht="13.5" customHeight="1">
      <c r="F228" s="57"/>
    </row>
    <row r="229" spans="6:6" ht="13.5" customHeight="1">
      <c r="F229" s="57"/>
    </row>
    <row r="230" spans="6:6" ht="13.5" customHeight="1">
      <c r="F230" s="57"/>
    </row>
    <row r="231" spans="6:6" ht="13.5" customHeight="1">
      <c r="F231" s="57"/>
    </row>
    <row r="232" spans="6:6" ht="13.5" customHeight="1">
      <c r="F232" s="57"/>
    </row>
    <row r="233" spans="6:6" ht="13.5" customHeight="1">
      <c r="F233" s="57"/>
    </row>
    <row r="234" spans="6:6" ht="13.5" customHeight="1">
      <c r="F234" s="57"/>
    </row>
    <row r="235" spans="6:6" ht="13.5" customHeight="1">
      <c r="F235" s="57"/>
    </row>
    <row r="236" spans="6:6" ht="13.5" customHeight="1">
      <c r="F236" s="57"/>
    </row>
    <row r="237" spans="6:6" ht="13.5" customHeight="1">
      <c r="F237" s="57"/>
    </row>
    <row r="238" spans="6:6" ht="13.5" customHeight="1">
      <c r="F238" s="57"/>
    </row>
    <row r="239" spans="6:6" ht="13.5" customHeight="1">
      <c r="F239" s="57"/>
    </row>
    <row r="240" spans="6:6" ht="13.5" customHeight="1">
      <c r="F240" s="57"/>
    </row>
    <row r="241" spans="6:6" ht="13.5" customHeight="1">
      <c r="F241" s="57"/>
    </row>
    <row r="242" spans="6:6" ht="13.5" customHeight="1">
      <c r="F242" s="57"/>
    </row>
    <row r="243" spans="6:6" ht="13.5" customHeight="1">
      <c r="F243" s="57"/>
    </row>
    <row r="244" spans="6:6" ht="13.5" customHeight="1">
      <c r="F244" s="57"/>
    </row>
    <row r="245" spans="6:6" ht="13.5" customHeight="1">
      <c r="F245" s="57"/>
    </row>
    <row r="246" spans="6:6" ht="13.5" customHeight="1">
      <c r="F246" s="57"/>
    </row>
    <row r="247" spans="6:6" ht="13.5" customHeight="1">
      <c r="F247" s="57"/>
    </row>
    <row r="248" spans="6:6" ht="13.5" customHeight="1">
      <c r="F248" s="57"/>
    </row>
    <row r="249" spans="6:6" ht="13.5" customHeight="1">
      <c r="F249" s="57"/>
    </row>
    <row r="250" spans="6:6" ht="13.5" customHeight="1">
      <c r="F250" s="57"/>
    </row>
    <row r="251" spans="6:6" ht="13.5" customHeight="1">
      <c r="F251" s="57"/>
    </row>
    <row r="252" spans="6:6" ht="13.5" customHeight="1">
      <c r="F252" s="57"/>
    </row>
    <row r="253" spans="6:6" ht="13.5" customHeight="1">
      <c r="F253" s="57"/>
    </row>
    <row r="254" spans="6:6" ht="13.5" customHeight="1">
      <c r="F254" s="57"/>
    </row>
    <row r="255" spans="6:6" ht="13.5" customHeight="1">
      <c r="F255" s="57"/>
    </row>
    <row r="256" spans="6:6" ht="13.5" customHeight="1">
      <c r="F256" s="57"/>
    </row>
    <row r="257" spans="6:6" ht="13.5" customHeight="1">
      <c r="F257" s="57"/>
    </row>
    <row r="258" spans="6:6" ht="13.5" customHeight="1">
      <c r="F258" s="57"/>
    </row>
    <row r="259" spans="6:6" ht="13.5" customHeight="1">
      <c r="F259" s="57"/>
    </row>
    <row r="260" spans="6:6" ht="13.5" customHeight="1">
      <c r="F260" s="57"/>
    </row>
    <row r="261" spans="6:6" ht="13.5" customHeight="1">
      <c r="F261" s="57"/>
    </row>
    <row r="262" spans="6:6" ht="13.5" customHeight="1">
      <c r="F262" s="57"/>
    </row>
    <row r="263" spans="6:6" ht="13.5" customHeight="1">
      <c r="F263" s="57"/>
    </row>
    <row r="264" spans="6:6" ht="13.5" customHeight="1">
      <c r="F264" s="57"/>
    </row>
    <row r="265" spans="6:6" ht="13.5" customHeight="1">
      <c r="F265" s="57"/>
    </row>
    <row r="266" spans="6:6" ht="13.5" customHeight="1">
      <c r="F266" s="57"/>
    </row>
    <row r="267" spans="6:6" ht="13.5" customHeight="1">
      <c r="F267" s="57"/>
    </row>
    <row r="268" spans="6:6" ht="13.5" customHeight="1">
      <c r="F268" s="57"/>
    </row>
    <row r="269" spans="6:6" ht="13.5" customHeight="1">
      <c r="F269" s="57"/>
    </row>
    <row r="270" spans="6:6" ht="13.5" customHeight="1">
      <c r="F270" s="57"/>
    </row>
    <row r="271" spans="6:6" ht="13.5" customHeight="1">
      <c r="F271" s="57"/>
    </row>
    <row r="272" spans="6:6" ht="13.5" customHeight="1">
      <c r="F272" s="57"/>
    </row>
    <row r="273" spans="6:6" ht="13.5" customHeight="1">
      <c r="F273" s="57"/>
    </row>
  </sheetData>
  <phoneticPr fontId="18" type="noConversion"/>
  <pageMargins left="0.75" right="0.75" top="1" bottom="1" header="0.5" footer="0.5"/>
  <pageSetup paperSize="9" scale="49" fitToHeight="0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skaits</vt:lpstr>
      <vt:lpstr>pieaugums</vt:lpstr>
      <vt:lpstr>CFL</vt:lpstr>
      <vt:lpstr>LED</vt:lpstr>
      <vt:lpstr>elementi</vt:lpstr>
      <vt:lpstr>diagramma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Visc</cp:lastModifiedBy>
  <cp:lastPrinted>2015-03-28T12:42:13Z</cp:lastPrinted>
  <dcterms:created xsi:type="dcterms:W3CDTF">2015-02-16T13:03:18Z</dcterms:created>
  <dcterms:modified xsi:type="dcterms:W3CDTF">2016-05-19T08:52:40Z</dcterms:modified>
</cp:coreProperties>
</file>